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Tertialrapporter/Shared Documents/General/Förfalloprofil till hemsidan/1 Förfallofiler till hemsidan/"/>
    </mc:Choice>
  </mc:AlternateContent>
  <xr:revisionPtr revIDLastSave="678" documentId="8_{806DBE22-6359-4203-BAFA-FD626616CE7E}" xr6:coauthVersionLast="47" xr6:coauthVersionMax="47" xr10:uidLastSave="{1580F2B9-52D6-4E8B-AADE-F33BD728D3B4}"/>
  <bookViews>
    <workbookView minimized="1" xWindow="33675" yWindow="435" windowWidth="15870" windowHeight="8880" xr2:uid="{00000000-000D-0000-FFFF-FFFF00000000}"/>
  </bookViews>
  <sheets>
    <sheet name="ENG 25T2" sheetId="11" r:id="rId1"/>
    <sheet name="ENG 25T1" sheetId="10" r:id="rId2"/>
    <sheet name="ENG 24Q4" sheetId="8" r:id="rId3"/>
    <sheet name="ENG 24Q3" sheetId="5" r:id="rId4"/>
    <sheet name="ENG 24Q2" sheetId="4" r:id="rId5"/>
    <sheet name="ENG 24Q1" sheetId="1" r:id="rId6"/>
  </sheets>
  <definedNames>
    <definedName name="_xlchart.v1.0" hidden="1">'ENG 25T2'!$A$31:$A$35</definedName>
    <definedName name="_xlchart.v1.1" hidden="1">'ENG 25T2'!$B$31:$B$35</definedName>
    <definedName name="_xlchart.v1.10" hidden="1">'ENG 24Q1'!$A$33:$A$37</definedName>
    <definedName name="_xlchart.v1.11" hidden="1">'ENG 24Q1'!$B$33:$B$37</definedName>
    <definedName name="_xlchart.v1.2" hidden="1">'ENG 25T1'!$A$31:$A$35</definedName>
    <definedName name="_xlchart.v1.3" hidden="1">'ENG 25T1'!$B$31:$B$35</definedName>
    <definedName name="_xlchart.v1.4" hidden="1">'ENG 24Q4'!$A$31:$A$35</definedName>
    <definedName name="_xlchart.v1.5" hidden="1">'ENG 24Q4'!$B$31:$B$35</definedName>
    <definedName name="_xlchart.v1.6" hidden="1">'ENG 24Q3'!$A$33:$A$37</definedName>
    <definedName name="_xlchart.v1.7" hidden="1">'ENG 24Q3'!$B$33:$B$37</definedName>
    <definedName name="_xlchart.v1.8" hidden="1">'ENG 24Q2'!$A$33:$A$37</definedName>
    <definedName name="_xlchart.v1.9" hidden="1">'ENG 24Q2'!$B$33:$B$37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1" l="1"/>
  <c r="F19" i="11"/>
  <c r="E19" i="11"/>
  <c r="D19" i="11"/>
  <c r="C19" i="11"/>
  <c r="B19" i="11"/>
  <c r="G18" i="11"/>
  <c r="F18" i="11"/>
  <c r="E18" i="11"/>
  <c r="D18" i="11"/>
  <c r="C18" i="11"/>
  <c r="B18" i="11"/>
  <c r="I17" i="11"/>
  <c r="G17" i="11"/>
  <c r="F17" i="11"/>
  <c r="E17" i="11"/>
  <c r="D17" i="11"/>
  <c r="C17" i="11"/>
  <c r="B17" i="11"/>
  <c r="I16" i="11"/>
  <c r="G16" i="11"/>
  <c r="F16" i="11"/>
  <c r="E16" i="11"/>
  <c r="D16" i="11"/>
  <c r="C16" i="11"/>
  <c r="B16" i="11"/>
  <c r="G15" i="11"/>
  <c r="F15" i="11"/>
  <c r="E15" i="11"/>
  <c r="D15" i="11"/>
  <c r="C15" i="11"/>
  <c r="B15" i="11"/>
  <c r="G14" i="11"/>
  <c r="G20" i="11" s="1"/>
  <c r="F14" i="11"/>
  <c r="F20" i="11" s="1"/>
  <c r="E14" i="11"/>
  <c r="D14" i="11"/>
  <c r="D20" i="11" s="1"/>
  <c r="C14" i="11"/>
  <c r="B14" i="11"/>
  <c r="B20" i="11" s="1"/>
  <c r="G10" i="11"/>
  <c r="F10" i="11"/>
  <c r="E10" i="11"/>
  <c r="D10" i="11"/>
  <c r="C10" i="11"/>
  <c r="B10" i="11"/>
  <c r="I9" i="11"/>
  <c r="I19" i="11" s="1"/>
  <c r="H9" i="11"/>
  <c r="H19" i="11" s="1"/>
  <c r="I8" i="11"/>
  <c r="I18" i="11" s="1"/>
  <c r="H8" i="11"/>
  <c r="H18" i="11" s="1"/>
  <c r="I7" i="11"/>
  <c r="H7" i="11"/>
  <c r="H17" i="11" s="1"/>
  <c r="I6" i="11"/>
  <c r="H6" i="11"/>
  <c r="H16" i="11" s="1"/>
  <c r="I5" i="11"/>
  <c r="I15" i="11" s="1"/>
  <c r="H5" i="11"/>
  <c r="H15" i="11" s="1"/>
  <c r="I4" i="11"/>
  <c r="I14" i="11" s="1"/>
  <c r="H4" i="11"/>
  <c r="H14" i="11" s="1"/>
  <c r="H4" i="10"/>
  <c r="H14" i="10" s="1"/>
  <c r="E14" i="10"/>
  <c r="I9" i="10"/>
  <c r="I19" i="10" s="1"/>
  <c r="I8" i="10"/>
  <c r="I18" i="10" s="1"/>
  <c r="I7" i="10"/>
  <c r="I17" i="10" s="1"/>
  <c r="I6" i="10"/>
  <c r="I5" i="10"/>
  <c r="I15" i="10" s="1"/>
  <c r="I4" i="10"/>
  <c r="G19" i="10"/>
  <c r="F19" i="10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D14" i="10"/>
  <c r="C14" i="10"/>
  <c r="B14" i="10"/>
  <c r="B20" i="10" s="1"/>
  <c r="G10" i="10"/>
  <c r="F10" i="10"/>
  <c r="E10" i="10"/>
  <c r="D10" i="10"/>
  <c r="C10" i="10"/>
  <c r="B10" i="10"/>
  <c r="H9" i="10"/>
  <c r="H19" i="10" s="1"/>
  <c r="H8" i="10"/>
  <c r="H18" i="10" s="1"/>
  <c r="H7" i="10"/>
  <c r="H17" i="10" s="1"/>
  <c r="I16" i="10"/>
  <c r="H6" i="10"/>
  <c r="H16" i="10" s="1"/>
  <c r="H5" i="10"/>
  <c r="H15" i="10" s="1"/>
  <c r="H19" i="8"/>
  <c r="H18" i="8"/>
  <c r="H17" i="8"/>
  <c r="H16" i="8"/>
  <c r="H15" i="8"/>
  <c r="I20" i="8"/>
  <c r="H20" i="8"/>
  <c r="G20" i="8"/>
  <c r="F20" i="8"/>
  <c r="E20" i="8"/>
  <c r="D20" i="8"/>
  <c r="C20" i="8"/>
  <c r="B20" i="8"/>
  <c r="G19" i="8"/>
  <c r="F19" i="8"/>
  <c r="E19" i="8"/>
  <c r="D19" i="8"/>
  <c r="C19" i="8"/>
  <c r="B19" i="8"/>
  <c r="G18" i="8"/>
  <c r="F18" i="8"/>
  <c r="E18" i="8"/>
  <c r="D18" i="8"/>
  <c r="C18" i="8"/>
  <c r="B18" i="8"/>
  <c r="G17" i="8"/>
  <c r="F17" i="8"/>
  <c r="E17" i="8"/>
  <c r="D17" i="8"/>
  <c r="C17" i="8"/>
  <c r="B17" i="8"/>
  <c r="G16" i="8"/>
  <c r="F16" i="8"/>
  <c r="E16" i="8"/>
  <c r="D16" i="8"/>
  <c r="C16" i="8"/>
  <c r="B16" i="8"/>
  <c r="G15" i="8"/>
  <c r="F15" i="8"/>
  <c r="E15" i="8"/>
  <c r="D15" i="8"/>
  <c r="C15" i="8"/>
  <c r="B15" i="8"/>
  <c r="G14" i="8"/>
  <c r="F14" i="8"/>
  <c r="E14" i="8"/>
  <c r="D14" i="8"/>
  <c r="C14" i="8"/>
  <c r="B14" i="8"/>
  <c r="G10" i="8"/>
  <c r="F10" i="8"/>
  <c r="E10" i="8"/>
  <c r="D10" i="8"/>
  <c r="C10" i="8"/>
  <c r="B10" i="8"/>
  <c r="I9" i="8"/>
  <c r="I19" i="8" s="1"/>
  <c r="H9" i="8"/>
  <c r="I8" i="8"/>
  <c r="I18" i="8" s="1"/>
  <c r="H8" i="8"/>
  <c r="I7" i="8"/>
  <c r="I17" i="8" s="1"/>
  <c r="H7" i="8"/>
  <c r="I6" i="8"/>
  <c r="I16" i="8" s="1"/>
  <c r="H6" i="8"/>
  <c r="I5" i="8"/>
  <c r="I10" i="8" s="1"/>
  <c r="H5" i="8"/>
  <c r="I4" i="8"/>
  <c r="I14" i="8" s="1"/>
  <c r="H4" i="8"/>
  <c r="H14" i="8" s="1"/>
  <c r="E20" i="11" l="1"/>
  <c r="C20" i="11"/>
  <c r="H20" i="11"/>
  <c r="I20" i="11"/>
  <c r="I10" i="11"/>
  <c r="H10" i="11"/>
  <c r="D20" i="10"/>
  <c r="I10" i="10"/>
  <c r="H10" i="10"/>
  <c r="G20" i="10"/>
  <c r="E20" i="10"/>
  <c r="F20" i="10"/>
  <c r="C20" i="10"/>
  <c r="H20" i="10"/>
  <c r="I14" i="10"/>
  <c r="I20" i="10" s="1"/>
  <c r="I15" i="8"/>
  <c r="H10" i="8"/>
  <c r="B15" i="5" l="1"/>
  <c r="D18" i="5"/>
  <c r="F20" i="5"/>
  <c r="E20" i="5"/>
  <c r="D20" i="5"/>
  <c r="C20" i="5"/>
  <c r="F19" i="5"/>
  <c r="E19" i="5"/>
  <c r="D19" i="5"/>
  <c r="C19" i="5"/>
  <c r="F18" i="5"/>
  <c r="E18" i="5"/>
  <c r="C18" i="5"/>
  <c r="F17" i="5"/>
  <c r="E17" i="5"/>
  <c r="D17" i="5"/>
  <c r="C17" i="5"/>
  <c r="F16" i="5"/>
  <c r="E16" i="5"/>
  <c r="D16" i="5"/>
  <c r="C16" i="5"/>
  <c r="F15" i="5"/>
  <c r="E15" i="5"/>
  <c r="D15" i="5"/>
  <c r="C15" i="5"/>
  <c r="F21" i="5"/>
  <c r="E21" i="5"/>
  <c r="D21" i="5"/>
  <c r="C21" i="5"/>
  <c r="B21" i="5"/>
  <c r="B20" i="5"/>
  <c r="B19" i="5"/>
  <c r="B18" i="5"/>
  <c r="B17" i="5"/>
  <c r="B16" i="5"/>
  <c r="H18" i="5"/>
  <c r="H17" i="5"/>
  <c r="G17" i="5"/>
  <c r="C22" i="5"/>
  <c r="F11" i="5"/>
  <c r="E11" i="5"/>
  <c r="D11" i="5"/>
  <c r="C11" i="5"/>
  <c r="B11" i="5"/>
  <c r="H10" i="5"/>
  <c r="G10" i="5"/>
  <c r="H9" i="5"/>
  <c r="H20" i="5" s="1"/>
  <c r="G9" i="5"/>
  <c r="G20" i="5" s="1"/>
  <c r="H8" i="5"/>
  <c r="H19" i="5" s="1"/>
  <c r="G8" i="5"/>
  <c r="G19" i="5" s="1"/>
  <c r="H7" i="5"/>
  <c r="G7" i="5"/>
  <c r="G18" i="5" s="1"/>
  <c r="H6" i="5"/>
  <c r="G6" i="5"/>
  <c r="H5" i="5"/>
  <c r="H16" i="5" s="1"/>
  <c r="G5" i="5"/>
  <c r="H4" i="5"/>
  <c r="H15" i="5" s="1"/>
  <c r="G4" i="5"/>
  <c r="G15" i="5" s="1"/>
  <c r="D22" i="5" l="1"/>
  <c r="F22" i="5"/>
  <c r="E22" i="5"/>
  <c r="B22" i="5"/>
  <c r="G11" i="5"/>
  <c r="H22" i="5"/>
  <c r="H11" i="5"/>
  <c r="G16" i="5"/>
  <c r="G22" i="5" s="1"/>
  <c r="C17" i="4" l="1"/>
  <c r="G20" i="4"/>
  <c r="E20" i="4"/>
  <c r="E19" i="4"/>
  <c r="E18" i="4"/>
  <c r="E17" i="4"/>
  <c r="D17" i="4"/>
  <c r="B17" i="4"/>
  <c r="B22" i="4" s="1"/>
  <c r="E16" i="4"/>
  <c r="D16" i="4"/>
  <c r="F15" i="4"/>
  <c r="F22" i="4" s="1"/>
  <c r="D15" i="4"/>
  <c r="C15" i="4"/>
  <c r="F11" i="4"/>
  <c r="E11" i="4"/>
  <c r="D11" i="4"/>
  <c r="C11" i="4"/>
  <c r="B11" i="4"/>
  <c r="H10" i="4"/>
  <c r="G10" i="4"/>
  <c r="H9" i="4"/>
  <c r="H20" i="4" s="1"/>
  <c r="G9" i="4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H4" i="4"/>
  <c r="H15" i="4" s="1"/>
  <c r="G4" i="4"/>
  <c r="H20" i="1"/>
  <c r="G20" i="1"/>
  <c r="E20" i="1"/>
  <c r="G9" i="1"/>
  <c r="H9" i="1"/>
  <c r="H8" i="1"/>
  <c r="B11" i="1"/>
  <c r="E22" i="4" l="1"/>
  <c r="D22" i="4"/>
  <c r="H22" i="4"/>
  <c r="C22" i="4"/>
  <c r="G11" i="4"/>
  <c r="H11" i="4"/>
  <c r="G15" i="4"/>
  <c r="G22" i="4" s="1"/>
  <c r="F15" i="1"/>
  <c r="B17" i="1"/>
  <c r="H10" i="1"/>
  <c r="H7" i="1"/>
  <c r="H6" i="1"/>
  <c r="H5" i="1"/>
  <c r="H4" i="1"/>
  <c r="H11" i="1" l="1"/>
  <c r="G4" i="1"/>
  <c r="G5" i="1"/>
  <c r="G6" i="1"/>
  <c r="G7" i="1"/>
  <c r="G8" i="1"/>
  <c r="G10" i="1"/>
  <c r="H19" i="1"/>
  <c r="H18" i="1"/>
  <c r="H16" i="1"/>
  <c r="H15" i="1"/>
  <c r="H17" i="1"/>
  <c r="G11" i="1" l="1"/>
  <c r="H22" i="1"/>
  <c r="F22" i="1"/>
  <c r="E19" i="1"/>
  <c r="E18" i="1"/>
  <c r="E17" i="1"/>
  <c r="E16" i="1"/>
  <c r="E15" i="1"/>
  <c r="D17" i="1"/>
  <c r="D16" i="1"/>
  <c r="D15" i="1"/>
  <c r="C16" i="1"/>
  <c r="C15" i="1"/>
  <c r="C22" i="1" s="1"/>
  <c r="B22" i="1"/>
  <c r="F11" i="1"/>
  <c r="E11" i="1"/>
  <c r="D11" i="1"/>
  <c r="C11" i="1"/>
  <c r="G19" i="1"/>
  <c r="G18" i="1"/>
  <c r="G17" i="1"/>
  <c r="G16" i="1"/>
  <c r="G15" i="1"/>
  <c r="E22" i="1" l="1"/>
  <c r="D22" i="1"/>
  <c r="G22" i="1"/>
</calcChain>
</file>

<file path=xl/sharedStrings.xml><?xml version="1.0" encoding="utf-8"?>
<sst xmlns="http://schemas.openxmlformats.org/spreadsheetml/2006/main" count="99" uniqueCount="16">
  <si>
    <t>As of</t>
  </si>
  <si>
    <t>MSEK</t>
  </si>
  <si>
    <t>Year</t>
  </si>
  <si>
    <t>Syndicated bank facility (unutilized)</t>
  </si>
  <si>
    <t>Bilateral bank facility (unutilized)</t>
  </si>
  <si>
    <t>Syndicated term loans</t>
  </si>
  <si>
    <t>Listed Bonds (MTN)</t>
  </si>
  <si>
    <t>Non-listed Bonds (MTN)</t>
  </si>
  <si>
    <t>Other loans</t>
  </si>
  <si>
    <t>Total</t>
  </si>
  <si>
    <t>Utilized</t>
  </si>
  <si>
    <t>2030 and later</t>
  </si>
  <si>
    <t>Sum</t>
  </si>
  <si>
    <t>SEK billion</t>
  </si>
  <si>
    <t>Graph</t>
  </si>
  <si>
    <t>Bonds (MTN)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</si>
</sst>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1" applyFont="1" applyAlignment="1">
      <alignment wrapText="1"/>
    </xf>
    <xf numFmtId="0" fontId="2" fillId="0" borderId="0" xfId="2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0" fillId="2" borderId="0" xfId="0" applyNumberFormat="1" applyFill="1"/>
    <xf numFmtId="3" fontId="0" fillId="3" borderId="0" xfId="0" applyNumberFormat="1" applyFill="1"/>
    <xf numFmtId="0" fontId="0" fillId="3" borderId="0" xfId="0" applyFill="1"/>
    <xf numFmtId="3" fontId="0" fillId="2" borderId="0" xfId="0" applyNumberFormat="1" applyFill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3" fontId="0" fillId="2" borderId="2" xfId="0" applyNumberFormat="1" applyFill="1" applyBorder="1"/>
    <xf numFmtId="3" fontId="0" fillId="0" borderId="2" xfId="0" applyNumberFormat="1" applyBorder="1"/>
    <xf numFmtId="0" fontId="0" fillId="0" borderId="2" xfId="0" applyBorder="1"/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left"/>
    </xf>
    <xf numFmtId="0" fontId="2" fillId="0" borderId="2" xfId="1" applyFont="1" applyBorder="1" applyAlignment="1">
      <alignment wrapText="1"/>
    </xf>
    <xf numFmtId="4" fontId="2" fillId="2" borderId="0" xfId="0" applyNumberFormat="1" applyFont="1" applyFill="1"/>
    <xf numFmtId="4" fontId="2" fillId="2" borderId="2" xfId="0" applyNumberFormat="1" applyFont="1" applyFill="1" applyBorder="1"/>
    <xf numFmtId="0" fontId="4" fillId="0" borderId="0" xfId="0" applyFont="1"/>
    <xf numFmtId="3" fontId="0" fillId="2" borderId="4" xfId="0" applyNumberFormat="1" applyFill="1" applyBorder="1"/>
    <xf numFmtId="3" fontId="0" fillId="3" borderId="5" xfId="0" applyNumberFormat="1" applyFill="1" applyBorder="1"/>
    <xf numFmtId="3" fontId="0" fillId="3" borderId="1" xfId="0" applyNumberFormat="1" applyFill="1" applyBorder="1"/>
    <xf numFmtId="3" fontId="0" fillId="2" borderId="6" xfId="0" applyNumberFormat="1" applyFill="1" applyBorder="1"/>
    <xf numFmtId="3" fontId="0" fillId="2" borderId="1" xfId="0" applyNumberFormat="1" applyFill="1" applyBorder="1"/>
    <xf numFmtId="164" fontId="0" fillId="2" borderId="4" xfId="0" applyNumberFormat="1" applyFill="1" applyBorder="1"/>
    <xf numFmtId="0" fontId="0" fillId="0" borderId="3" xfId="0" applyBorder="1" applyAlignment="1">
      <alignment horizontal="left"/>
    </xf>
    <xf numFmtId="164" fontId="0" fillId="2" borderId="5" xfId="0" applyNumberFormat="1" applyFill="1" applyBorder="1"/>
    <xf numFmtId="164" fontId="0" fillId="2" borderId="6" xfId="0" applyNumberFormat="1" applyFill="1" applyBorder="1"/>
  </cellXfs>
  <cellStyles count="3">
    <cellStyle name="Normal" xfId="0" builtinId="0"/>
    <cellStyle name="Normal 289 2 3" xfId="1" xr:uid="{00000000-0005-0000-0000-000001000000}"/>
    <cellStyle name="Normal 289 2 3 2" xfId="2" xr:uid="{1DFFECF3-47F5-4906-B258-821F58677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'ENG 25T2'!$G$3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5.611077777777778E-2"/>
                  <c:y val="-1.0667320261438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A5-4B8D-A449-81A9351253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5-4B8D-A449-81A9351253AF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25T2'!$G$14:$G$19</c:f>
              <c:numCache>
                <c:formatCode>#\ ##0.0</c:formatCode>
                <c:ptCount val="6"/>
                <c:pt idx="0">
                  <c:v>0.154</c:v>
                </c:pt>
                <c:pt idx="1">
                  <c:v>8.0000000000000002E-3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5-4B8D-A449-81A9351253AF}"/>
            </c:ext>
          </c:extLst>
        </c:ser>
        <c:ser>
          <c:idx val="2"/>
          <c:order val="1"/>
          <c:tx>
            <c:strRef>
              <c:f>'ENG 25T2'!$F$3</c:f>
              <c:strCache>
                <c:ptCount val="1"/>
                <c:pt idx="0">
                  <c:v>Non-listed Bonds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A5-4B8D-A449-81A9351253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A5-4B8D-A449-81A9351253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A5-4B8D-A449-81A9351253A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A5-4B8D-A449-81A9351253AF}"/>
            </c:ext>
          </c:extLst>
        </c:ser>
        <c:ser>
          <c:idx val="4"/>
          <c:order val="2"/>
          <c:tx>
            <c:strRef>
              <c:f>'ENG 25T2'!$E$3</c:f>
              <c:strCache>
                <c:ptCount val="1"/>
                <c:pt idx="0">
                  <c:v>Listed 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25T2'!$E$14:$E$19</c:f>
              <c:numCache>
                <c:formatCode>#\ ##0.0</c:formatCode>
                <c:ptCount val="6"/>
                <c:pt idx="0">
                  <c:v>0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A5-4B8D-A449-81A9351253AF}"/>
            </c:ext>
          </c:extLst>
        </c:ser>
        <c:ser>
          <c:idx val="3"/>
          <c:order val="3"/>
          <c:tx>
            <c:strRef>
              <c:f>'ENG 25T2'!$D$3</c:f>
              <c:strCache>
                <c:ptCount val="1"/>
                <c:pt idx="0">
                  <c:v>Syndicated term loans</c:v>
                </c:pt>
              </c:strCache>
            </c:strRef>
          </c:tx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25T2'!$D$14:$D$19</c:f>
            </c:numRef>
          </c:val>
          <c:extLst>
            <c:ext xmlns:c16="http://schemas.microsoft.com/office/drawing/2014/chart" uri="{C3380CC4-5D6E-409C-BE32-E72D297353CC}">
              <c16:uniqueId val="{00000008-88A5-4B8D-A449-81A9351253AF}"/>
            </c:ext>
          </c:extLst>
        </c:ser>
        <c:ser>
          <c:idx val="1"/>
          <c:order val="4"/>
          <c:tx>
            <c:strRef>
              <c:f>'ENG 25T2'!$C$3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0528326935966713E-2"/>
                  <c:y val="-3.15249277781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A5-4B8D-A449-81A9351253AF}"/>
                </c:ext>
              </c:extLst>
            </c:dLbl>
            <c:numFmt formatCode="0.0;0;;" sourceLinked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25T2'!$C$14:$C$19</c:f>
              <c:numCache>
                <c:formatCode>#\ ##0.0</c:formatCode>
                <c:ptCount val="6"/>
                <c:pt idx="0">
                  <c:v>0.13800000000000001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A5-4B8D-A449-81A9351253AF}"/>
            </c:ext>
          </c:extLst>
        </c:ser>
        <c:ser>
          <c:idx val="0"/>
          <c:order val="5"/>
          <c:tx>
            <c:strRef>
              <c:f>'ENG 25T2'!$B$3</c:f>
              <c:strCache>
                <c:ptCount val="1"/>
                <c:pt idx="0">
                  <c:v>Syndicated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4"/>
              <c:numFmt formatCode="0.0;0;;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  <a:prstDash val="dash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8A5-4B8D-A449-81A9351253AF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25T2'!$A$14:$A$19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25T2'!$B$14:$B$19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A5-4B8D-A449-81A9351253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78854699999999989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'ENG 25T1'!$G$3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5.611077777777778E-2"/>
                  <c:y val="-1.0667320261438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5-40F0-A1C3-2EB3FA384B9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5-40F0-A1C3-2EB3FA384B94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25T1'!$G$14:$G$19</c:f>
              <c:numCache>
                <c:formatCode>#.##0\.0</c:formatCode>
                <c:ptCount val="6"/>
                <c:pt idx="0">
                  <c:v>0.20799999999999999</c:v>
                </c:pt>
                <c:pt idx="1">
                  <c:v>7.0000000000000001E-3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05-40F0-A1C3-2EB3FA384B94}"/>
            </c:ext>
          </c:extLst>
        </c:ser>
        <c:ser>
          <c:idx val="2"/>
          <c:order val="1"/>
          <c:tx>
            <c:strRef>
              <c:f>'ENG 25T1'!$F$3</c:f>
              <c:strCache>
                <c:ptCount val="1"/>
                <c:pt idx="0">
                  <c:v>Non-listed Bonds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5-40F0-A1C3-2EB3FA384B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05-40F0-A1C3-2EB3FA384B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05-40F0-A1C3-2EB3FA384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25T1'!$F$14:$F$19</c:f>
              <c:numCache>
                <c:formatCode>#.##0\.0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05-40F0-A1C3-2EB3FA384B94}"/>
            </c:ext>
          </c:extLst>
        </c:ser>
        <c:ser>
          <c:idx val="4"/>
          <c:order val="2"/>
          <c:tx>
            <c:strRef>
              <c:f>'ENG 25T1'!$E$3</c:f>
              <c:strCache>
                <c:ptCount val="1"/>
                <c:pt idx="0">
                  <c:v>Listed 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25T1'!$E$14:$E$19</c:f>
              <c:numCache>
                <c:formatCode>#.##0\.0</c:formatCode>
                <c:ptCount val="6"/>
                <c:pt idx="0">
                  <c:v>0</c:v>
                </c:pt>
                <c:pt idx="1">
                  <c:v>2.75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05-40F0-A1C3-2EB3FA384B94}"/>
            </c:ext>
          </c:extLst>
        </c:ser>
        <c:ser>
          <c:idx val="3"/>
          <c:order val="3"/>
          <c:tx>
            <c:strRef>
              <c:f>'ENG 25T1'!$D$3</c:f>
              <c:strCache>
                <c:ptCount val="1"/>
                <c:pt idx="0">
                  <c:v>Syndicated term loans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25T1'!$D$14:$D$19</c:f>
              <c:numCache>
                <c:formatCode>#.##0\.0</c:formatCode>
                <c:ptCount val="6"/>
                <c:pt idx="0">
                  <c:v>0.5</c:v>
                </c:pt>
                <c:pt idx="1">
                  <c:v>0.95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05-40F0-A1C3-2EB3FA384B94}"/>
            </c:ext>
          </c:extLst>
        </c:ser>
        <c:ser>
          <c:idx val="1"/>
          <c:order val="4"/>
          <c:tx>
            <c:strRef>
              <c:f>'ENG 25T1'!$C$3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0528326935966713E-2"/>
                  <c:y val="-3.15249277781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05-40F0-A1C3-2EB3FA384B94}"/>
                </c:ext>
              </c:extLst>
            </c:dLbl>
            <c:numFmt formatCode="0.0;0;;" sourceLinked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25T1'!$C$14:$C$19</c:f>
              <c:numCache>
                <c:formatCode>#.##0\.0</c:formatCode>
                <c:ptCount val="6"/>
                <c:pt idx="0">
                  <c:v>0.13600000000000001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05-40F0-A1C3-2EB3FA384B94}"/>
            </c:ext>
          </c:extLst>
        </c:ser>
        <c:ser>
          <c:idx val="0"/>
          <c:order val="5"/>
          <c:tx>
            <c:strRef>
              <c:f>'ENG 25T1'!$B$3</c:f>
              <c:strCache>
                <c:ptCount val="1"/>
                <c:pt idx="0">
                  <c:v>Syndicated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4"/>
              <c:numFmt formatCode="0.0;0;;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  <a:prstDash val="dash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05-40F0-A1C3-2EB3FA384B94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25T1'!$A$14:$A$19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25T1'!$B$14:$B$19</c:f>
              <c:numCache>
                <c:formatCode>#.##0\.0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05-40F0-A1C3-2EB3FA384B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.##0\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78854699999999989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'ENG 24Q4'!$G$3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5.611077777777778E-2"/>
                  <c:y val="-1.0667320261438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7-4CDD-9AD9-57988CA9DE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F7-4CDD-9AD9-57988CA9DE69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24Q4'!$G$14:$G$19</c:f>
              <c:numCache>
                <c:formatCode>#\ ##0.0</c:formatCode>
                <c:ptCount val="6"/>
                <c:pt idx="0">
                  <c:v>0.19500000000000001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7-4CDD-9AD9-57988CA9DE69}"/>
            </c:ext>
          </c:extLst>
        </c:ser>
        <c:ser>
          <c:idx val="2"/>
          <c:order val="1"/>
          <c:tx>
            <c:strRef>
              <c:f>'ENG 24Q4'!$F$3</c:f>
              <c:strCache>
                <c:ptCount val="1"/>
                <c:pt idx="0">
                  <c:v>Non-listed Bonds (MTN)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F7-4CDD-9AD9-57988CA9DE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F7-4CDD-9AD9-57988CA9DE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F7-4CDD-9AD9-57988CA9DE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24Q4'!$F$14:$F$19</c:f>
              <c:numCache>
                <c:formatCode>#\ ##0.0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F7-4CDD-9AD9-57988CA9DE69}"/>
            </c:ext>
          </c:extLst>
        </c:ser>
        <c:ser>
          <c:idx val="4"/>
          <c:order val="2"/>
          <c:tx>
            <c:strRef>
              <c:f>'ENG 24Q4'!$E$3</c:f>
              <c:strCache>
                <c:ptCount val="1"/>
                <c:pt idx="0">
                  <c:v>Listed 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24Q4'!$E$14:$E$19</c:f>
              <c:numCache>
                <c:formatCode>#\ ##0.0</c:formatCode>
                <c:ptCount val="6"/>
                <c:pt idx="0">
                  <c:v>2</c:v>
                </c:pt>
                <c:pt idx="1">
                  <c:v>2.75</c:v>
                </c:pt>
                <c:pt idx="2">
                  <c:v>3.25</c:v>
                </c:pt>
                <c:pt idx="3">
                  <c:v>3.75</c:v>
                </c:pt>
                <c:pt idx="4">
                  <c:v>2.75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7-4CDD-9AD9-57988CA9DE69}"/>
            </c:ext>
          </c:extLst>
        </c:ser>
        <c:ser>
          <c:idx val="3"/>
          <c:order val="3"/>
          <c:tx>
            <c:strRef>
              <c:f>'ENG 24Q4'!$D$3</c:f>
              <c:strCache>
                <c:ptCount val="1"/>
                <c:pt idx="0">
                  <c:v>Syndicated term loans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24Q4'!$D$14:$D$19</c:f>
              <c:numCache>
                <c:formatCode>#\ ##0.0</c:formatCode>
                <c:ptCount val="6"/>
                <c:pt idx="0">
                  <c:v>0.5</c:v>
                </c:pt>
                <c:pt idx="1">
                  <c:v>1.75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7-4CDD-9AD9-57988CA9DE69}"/>
            </c:ext>
          </c:extLst>
        </c:ser>
        <c:ser>
          <c:idx val="1"/>
          <c:order val="4"/>
          <c:tx>
            <c:strRef>
              <c:f>'ENG 24Q4'!$C$3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0528326935966713E-2"/>
                  <c:y val="-3.15249277781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F7-4CDD-9AD9-57988CA9DE69}"/>
                </c:ext>
              </c:extLst>
            </c:dLbl>
            <c:numFmt formatCode="0.0;0;;" sourceLinked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24Q4'!$C$14:$C$19</c:f>
              <c:numCache>
                <c:formatCode>#\ ##0.0</c:formatCode>
                <c:ptCount val="6"/>
                <c:pt idx="0">
                  <c:v>0.14000000000000001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7-4CDD-9AD9-57988CA9DE69}"/>
            </c:ext>
          </c:extLst>
        </c:ser>
        <c:ser>
          <c:idx val="0"/>
          <c:order val="5"/>
          <c:tx>
            <c:strRef>
              <c:f>'ENG 24Q4'!$B$3</c:f>
              <c:strCache>
                <c:ptCount val="1"/>
                <c:pt idx="0">
                  <c:v>Syndicated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dLbl>
              <c:idx val="4"/>
              <c:numFmt formatCode="0.0;0;;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  <a:prstDash val="dash"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0F7-4CDD-9AD9-57988CA9DE69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solidFill>
                  <a:schemeClr val="tx1"/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24Q4'!$A$14:$A$19</c:f>
              <c:strCach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 and later</c:v>
                </c:pt>
              </c:strCache>
            </c:strRef>
          </c:cat>
          <c:val>
            <c:numRef>
              <c:f>'ENG 24Q4'!$B$14:$B$19</c:f>
              <c:numCache>
                <c:formatCode>#\ 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F7-4CDD-9AD9-57988CA9DE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78854699999999989"/>
          <c:h val="8.1983660130718949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'ENG 24Q3'!$F$3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5.6110760291642331E-2"/>
                  <c:y val="-2.3118280370627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DD-4A14-AE41-6697A2FE37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DD-4A14-AE41-6697A2FE37CD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24Q3'!$A$15:$A$21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24Q3'!$F$15:$F$21</c:f>
              <c:numCache>
                <c:formatCode>#\ ##0.0</c:formatCode>
                <c:ptCount val="7"/>
                <c:pt idx="0">
                  <c:v>0.22849</c:v>
                </c:pt>
                <c:pt idx="1">
                  <c:v>7.7999999999999996E-3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D-4A14-AE41-6697A2FE37CD}"/>
            </c:ext>
          </c:extLst>
        </c:ser>
        <c:ser>
          <c:idx val="4"/>
          <c:order val="1"/>
          <c:tx>
            <c:strRef>
              <c:f>'ENG 24Q3'!$E$3</c:f>
              <c:strCache>
                <c:ptCount val="1"/>
                <c:pt idx="0">
                  <c:v>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24Q3'!$A$15:$A$21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24Q3'!$E$15:$E$21</c:f>
              <c:numCache>
                <c:formatCode>#\ ##0.0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D-4A14-AE41-6697A2FE37CD}"/>
            </c:ext>
          </c:extLst>
        </c:ser>
        <c:ser>
          <c:idx val="3"/>
          <c:order val="2"/>
          <c:tx>
            <c:strRef>
              <c:f>'ENG 24Q3'!$D$3</c:f>
              <c:strCache>
                <c:ptCount val="1"/>
                <c:pt idx="0">
                  <c:v>Syndicated term loans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24Q3'!$A$15:$A$21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24Q3'!$D$15:$D$21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D-4A14-AE41-6697A2FE37CD}"/>
            </c:ext>
          </c:extLst>
        </c:ser>
        <c:ser>
          <c:idx val="1"/>
          <c:order val="3"/>
          <c:tx>
            <c:strRef>
              <c:f>'ENG 24Q3'!$C$3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0528326935966713E-2"/>
                  <c:y val="-3.15249277781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DD-4A14-AE41-6697A2FE37CD}"/>
                </c:ext>
              </c:extLst>
            </c:dLbl>
            <c:numFmt formatCode="0.0;0;;" sourceLinked="0"/>
            <c:spPr>
              <a:pattFill prst="ltHorz">
                <a:fgClr>
                  <a:schemeClr val="bg2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85000"/>
                  </a:schemeClr>
                </a:solidFill>
                <a:prstDash val="dash"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24Q3'!$A$15:$A$21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24Q3'!$C$15:$C$21</c:f>
              <c:numCache>
                <c:formatCode>#\ ##0.0</c:formatCode>
                <c:ptCount val="7"/>
                <c:pt idx="0">
                  <c:v>0.14940000000000001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DD-4A14-AE41-6697A2FE37CD}"/>
            </c:ext>
          </c:extLst>
        </c:ser>
        <c:ser>
          <c:idx val="0"/>
          <c:order val="4"/>
          <c:tx>
            <c:strRef>
              <c:f>'ENG 24Q3'!$B$3</c:f>
              <c:strCache>
                <c:ptCount val="1"/>
                <c:pt idx="0">
                  <c:v>Syndicated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24Q3'!$A$15:$A$21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24Q3'!$B$15:$B$21</c:f>
              <c:numCache>
                <c:formatCode>#\ 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D-4A14-AE41-6697A2FE37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99214727077166076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val">
        <cx:f>_xlchart.v1.9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val">
        <cx:f>_xlchart.v1.11</cx:f>
      </cx:numDim>
    </cx:data>
  </cx:chartData>
  <cx:chart>
    <cx:plotArea>
      <cx:plotAreaRegion>
        <cx:series layoutId="waterfall" uniqueId="{EAB402FC-2182-4FF8-AA77-A07E6071C269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 i="0">
                    <a:solidFill>
                      <a:srgbClr val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microsoft.com/office/2014/relationships/chartEx" Target="../charts/chartEx4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44</xdr:row>
      <xdr:rowOff>57150</xdr:rowOff>
    </xdr:from>
    <xdr:to>
      <xdr:col>11</xdr:col>
      <xdr:colOff>563880</xdr:colOff>
      <xdr:row>64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B31FC5D-76E7-4B9E-87D2-7222343CC08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463915"/>
              <a:ext cx="5934075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9</xdr:col>
      <xdr:colOff>541020</xdr:colOff>
      <xdr:row>2</xdr:row>
      <xdr:rowOff>567690</xdr:rowOff>
    </xdr:from>
    <xdr:to>
      <xdr:col>24</xdr:col>
      <xdr:colOff>397020</xdr:colOff>
      <xdr:row>36</xdr:row>
      <xdr:rowOff>27810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2713340-1E8B-4510-B866-36977C197104}"/>
            </a:ext>
            <a:ext uri="{147F2762-F138-4A5C-976F-8EAC2B608ADB}">
              <a16:predDERef xmlns:a16="http://schemas.microsoft.com/office/drawing/2014/main" pred="{0B31FC5D-76E7-4B9E-87D2-7222343CC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44</xdr:row>
      <xdr:rowOff>57150</xdr:rowOff>
    </xdr:from>
    <xdr:to>
      <xdr:col>11</xdr:col>
      <xdr:colOff>563880</xdr:colOff>
      <xdr:row>64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AAB4BD3-B8B6-4FCA-ACE6-1E3D22E0BB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463915"/>
              <a:ext cx="6800850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9</xdr:col>
      <xdr:colOff>541020</xdr:colOff>
      <xdr:row>2</xdr:row>
      <xdr:rowOff>567690</xdr:rowOff>
    </xdr:from>
    <xdr:to>
      <xdr:col>24</xdr:col>
      <xdr:colOff>397020</xdr:colOff>
      <xdr:row>36</xdr:row>
      <xdr:rowOff>27810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77AC0B9-64BC-481D-899D-C60A5AFDA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44</xdr:row>
      <xdr:rowOff>57150</xdr:rowOff>
    </xdr:from>
    <xdr:to>
      <xdr:col>11</xdr:col>
      <xdr:colOff>563880</xdr:colOff>
      <xdr:row>64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F8BCA6E-D5A7-4B96-9B35-34D8B89D6A6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463915"/>
              <a:ext cx="6800850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9</xdr:col>
      <xdr:colOff>541020</xdr:colOff>
      <xdr:row>2</xdr:row>
      <xdr:rowOff>567690</xdr:rowOff>
    </xdr:from>
    <xdr:to>
      <xdr:col>24</xdr:col>
      <xdr:colOff>397020</xdr:colOff>
      <xdr:row>36</xdr:row>
      <xdr:rowOff>27810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6F93406-1F3E-3A7B-D7C6-897C8E1CA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10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202590D-855C-4774-B27F-3ED9A874A71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816340"/>
              <a:ext cx="5934075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absoluteAnchor>
    <xdr:pos x="7635240" y="975360"/>
    <xdr:ext cx="9291674" cy="60664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EC3734-75A7-41DC-80BD-03BB228AD7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10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9CCA298-C56E-4A11-90B3-BEF9968A326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816340"/>
              <a:ext cx="5934075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10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954F6A0B-0754-BB84-AE43-FEC1A5E136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7025" y="8816340"/>
              <a:ext cx="5934075" cy="35852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5262-7DFF-43EB-B5DC-3ED63B45A11C}">
  <dimension ref="A1:I29"/>
  <sheetViews>
    <sheetView tabSelected="1" workbookViewId="0">
      <selection activeCell="I28" sqref="I28"/>
    </sheetView>
  </sheetViews>
  <sheetFormatPr defaultRowHeight="14.4" x14ac:dyDescent="0.3"/>
  <cols>
    <col min="1" max="1" width="21.33203125" bestFit="1" customWidth="1"/>
    <col min="2" max="3" width="12.6640625" customWidth="1"/>
    <col min="4" max="4" width="12.6640625" hidden="1" customWidth="1"/>
    <col min="5" max="7" width="12.6640625" customWidth="1"/>
  </cols>
  <sheetData>
    <row r="1" spans="1:9" x14ac:dyDescent="0.3">
      <c r="A1" s="2" t="s">
        <v>0</v>
      </c>
      <c r="B1" s="5">
        <v>45777</v>
      </c>
      <c r="C1" s="5"/>
      <c r="D1" s="5"/>
    </row>
    <row r="2" spans="1:9" x14ac:dyDescent="0.3">
      <c r="A2" s="2" t="s">
        <v>1</v>
      </c>
    </row>
    <row r="3" spans="1:9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x14ac:dyDescent="0.3">
      <c r="A4" s="21">
        <v>2025</v>
      </c>
      <c r="B4" s="9"/>
      <c r="C4" s="9">
        <v>138</v>
      </c>
      <c r="D4" s="9"/>
      <c r="E4" s="9"/>
      <c r="F4" s="9"/>
      <c r="G4" s="9">
        <v>154</v>
      </c>
      <c r="H4" s="26">
        <f>SUM(B4:G4)</f>
        <v>292</v>
      </c>
      <c r="I4" s="11">
        <f t="shared" ref="I4:I9" si="0">SUM(D4:G4)</f>
        <v>154</v>
      </c>
    </row>
    <row r="5" spans="1:9" x14ac:dyDescent="0.3">
      <c r="A5" s="21">
        <v>2026</v>
      </c>
      <c r="B5" s="9"/>
      <c r="C5" s="9"/>
      <c r="D5" s="9"/>
      <c r="E5" s="9">
        <v>2750</v>
      </c>
      <c r="F5" s="9">
        <v>500</v>
      </c>
      <c r="G5" s="9">
        <v>8</v>
      </c>
      <c r="H5" s="26">
        <f t="shared" ref="H5:H9" si="1">SUM(B5:G5)</f>
        <v>3258</v>
      </c>
      <c r="I5" s="11">
        <f t="shared" si="0"/>
        <v>3258</v>
      </c>
    </row>
    <row r="6" spans="1:9" x14ac:dyDescent="0.3">
      <c r="A6" s="21">
        <v>2027</v>
      </c>
      <c r="B6" s="9"/>
      <c r="C6" s="9">
        <v>2000</v>
      </c>
      <c r="D6" s="9"/>
      <c r="E6" s="9">
        <v>3250</v>
      </c>
      <c r="F6" s="9"/>
      <c r="G6" s="9"/>
      <c r="H6" s="26">
        <f t="shared" si="1"/>
        <v>5250</v>
      </c>
      <c r="I6" s="11">
        <f t="shared" si="0"/>
        <v>3250</v>
      </c>
    </row>
    <row r="7" spans="1:9" x14ac:dyDescent="0.3">
      <c r="A7" s="21">
        <v>2028</v>
      </c>
      <c r="B7" s="9"/>
      <c r="C7" s="9"/>
      <c r="D7" s="9"/>
      <c r="E7" s="9">
        <v>3750</v>
      </c>
      <c r="F7" s="9">
        <v>500</v>
      </c>
      <c r="G7" s="9"/>
      <c r="H7" s="26">
        <f t="shared" si="1"/>
        <v>4250</v>
      </c>
      <c r="I7" s="11">
        <f t="shared" si="0"/>
        <v>4250</v>
      </c>
    </row>
    <row r="8" spans="1:9" x14ac:dyDescent="0.3">
      <c r="A8" s="21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26">
        <f t="shared" si="1"/>
        <v>9250</v>
      </c>
      <c r="I8" s="11">
        <f t="shared" si="0"/>
        <v>3250</v>
      </c>
    </row>
    <row r="9" spans="1:9" ht="15" thickBot="1" x14ac:dyDescent="0.35">
      <c r="A9" s="21" t="s">
        <v>11</v>
      </c>
      <c r="B9" s="27"/>
      <c r="C9" s="28"/>
      <c r="D9" s="28"/>
      <c r="E9" s="28"/>
      <c r="F9" s="28"/>
      <c r="G9" s="28"/>
      <c r="H9" s="29">
        <f t="shared" si="1"/>
        <v>0</v>
      </c>
      <c r="I9" s="30">
        <f t="shared" si="0"/>
        <v>0</v>
      </c>
    </row>
    <row r="10" spans="1:9" x14ac:dyDescent="0.3">
      <c r="A10" s="19" t="s">
        <v>12</v>
      </c>
      <c r="B10" s="11">
        <f t="shared" ref="B10:I10" si="2">SUM(B4:B9)</f>
        <v>6000</v>
      </c>
      <c r="C10" s="11">
        <f t="shared" si="2"/>
        <v>2138</v>
      </c>
      <c r="D10" s="11">
        <f t="shared" si="2"/>
        <v>0</v>
      </c>
      <c r="E10" s="11">
        <f t="shared" si="2"/>
        <v>12500</v>
      </c>
      <c r="F10" s="11">
        <f t="shared" si="2"/>
        <v>1500</v>
      </c>
      <c r="G10" s="17">
        <f t="shared" si="2"/>
        <v>162</v>
      </c>
      <c r="H10" s="17">
        <f>SUM(H4:H9)</f>
        <v>22300</v>
      </c>
      <c r="I10" s="11">
        <f t="shared" si="2"/>
        <v>14162</v>
      </c>
    </row>
    <row r="11" spans="1:9" x14ac:dyDescent="0.3">
      <c r="A11" s="19"/>
      <c r="B11" s="1"/>
      <c r="C11" s="1"/>
      <c r="D11" s="1"/>
      <c r="E11" s="1"/>
      <c r="F11" s="1"/>
      <c r="G11" s="1"/>
      <c r="H11" s="18"/>
    </row>
    <row r="12" spans="1:9" x14ac:dyDescent="0.3">
      <c r="A12" s="22" t="s">
        <v>13</v>
      </c>
      <c r="H12" s="19"/>
    </row>
    <row r="13" spans="1:9" x14ac:dyDescent="0.3">
      <c r="A13" s="19" t="s">
        <v>14</v>
      </c>
      <c r="H13" s="19"/>
    </row>
    <row r="14" spans="1:9" x14ac:dyDescent="0.3">
      <c r="A14" s="21">
        <v>2025</v>
      </c>
      <c r="B14" s="8" t="str">
        <f t="shared" ref="B14:G19" si="3">+IF(ISNUMBER(B4),B4/1000,"")</f>
        <v/>
      </c>
      <c r="C14" s="8">
        <f t="shared" si="3"/>
        <v>0.13800000000000001</v>
      </c>
      <c r="D14" s="8" t="str">
        <f t="shared" si="3"/>
        <v/>
      </c>
      <c r="E14" s="8" t="str">
        <f t="shared" si="3"/>
        <v/>
      </c>
      <c r="F14" s="8" t="str">
        <f t="shared" si="3"/>
        <v/>
      </c>
      <c r="G14" s="8">
        <f t="shared" si="3"/>
        <v>0.154</v>
      </c>
      <c r="H14" s="31">
        <f t="shared" ref="H14:I19" si="4">+H4/1000</f>
        <v>0.29199999999999998</v>
      </c>
      <c r="I14" s="8">
        <f t="shared" si="4"/>
        <v>0.154</v>
      </c>
    </row>
    <row r="15" spans="1:9" x14ac:dyDescent="0.3">
      <c r="A15" s="21">
        <v>2026</v>
      </c>
      <c r="B15" s="8" t="str">
        <f t="shared" si="3"/>
        <v/>
      </c>
      <c r="C15" s="8" t="str">
        <f t="shared" si="3"/>
        <v/>
      </c>
      <c r="D15" s="8" t="str">
        <f t="shared" si="3"/>
        <v/>
      </c>
      <c r="E15" s="8">
        <f t="shared" si="3"/>
        <v>2.75</v>
      </c>
      <c r="F15" s="8">
        <f t="shared" si="3"/>
        <v>0.5</v>
      </c>
      <c r="G15" s="8">
        <f t="shared" si="3"/>
        <v>8.0000000000000002E-3</v>
      </c>
      <c r="H15" s="31">
        <f t="shared" si="4"/>
        <v>3.258</v>
      </c>
      <c r="I15" s="8">
        <f t="shared" si="4"/>
        <v>3.258</v>
      </c>
    </row>
    <row r="16" spans="1:9" x14ac:dyDescent="0.3">
      <c r="A16" s="21">
        <v>2027</v>
      </c>
      <c r="B16" s="8" t="str">
        <f t="shared" si="3"/>
        <v/>
      </c>
      <c r="C16" s="8">
        <f t="shared" si="3"/>
        <v>2</v>
      </c>
      <c r="D16" s="8" t="str">
        <f t="shared" si="3"/>
        <v/>
      </c>
      <c r="E16" s="8">
        <f t="shared" si="3"/>
        <v>3.25</v>
      </c>
      <c r="F16" s="8" t="str">
        <f t="shared" si="3"/>
        <v/>
      </c>
      <c r="G16" s="8" t="str">
        <f t="shared" si="3"/>
        <v/>
      </c>
      <c r="H16" s="31">
        <f t="shared" si="4"/>
        <v>5.25</v>
      </c>
      <c r="I16" s="8">
        <f t="shared" si="4"/>
        <v>3.25</v>
      </c>
    </row>
    <row r="17" spans="1:9" x14ac:dyDescent="0.3">
      <c r="A17" s="21">
        <v>2028</v>
      </c>
      <c r="B17" s="8" t="str">
        <f t="shared" si="3"/>
        <v/>
      </c>
      <c r="C17" s="8" t="str">
        <f t="shared" si="3"/>
        <v/>
      </c>
      <c r="D17" s="8" t="str">
        <f t="shared" si="3"/>
        <v/>
      </c>
      <c r="E17" s="8">
        <f t="shared" si="3"/>
        <v>3.75</v>
      </c>
      <c r="F17" s="8">
        <f t="shared" si="3"/>
        <v>0.5</v>
      </c>
      <c r="G17" s="8" t="str">
        <f t="shared" si="3"/>
        <v/>
      </c>
      <c r="H17" s="31">
        <f t="shared" si="4"/>
        <v>4.25</v>
      </c>
      <c r="I17" s="8">
        <f t="shared" si="4"/>
        <v>4.25</v>
      </c>
    </row>
    <row r="18" spans="1:9" x14ac:dyDescent="0.3">
      <c r="A18" s="21">
        <v>2029</v>
      </c>
      <c r="B18" s="8">
        <f t="shared" si="3"/>
        <v>6</v>
      </c>
      <c r="C18" s="8" t="str">
        <f t="shared" si="3"/>
        <v/>
      </c>
      <c r="D18" s="8" t="str">
        <f t="shared" si="3"/>
        <v/>
      </c>
      <c r="E18" s="8">
        <f t="shared" si="3"/>
        <v>2.75</v>
      </c>
      <c r="F18" s="8">
        <f t="shared" si="3"/>
        <v>0.5</v>
      </c>
      <c r="G18" s="8" t="str">
        <f t="shared" si="3"/>
        <v/>
      </c>
      <c r="H18" s="31">
        <f t="shared" si="4"/>
        <v>9.25</v>
      </c>
      <c r="I18" s="8">
        <f t="shared" si="4"/>
        <v>3.25</v>
      </c>
    </row>
    <row r="19" spans="1:9" ht="15" thickBot="1" x14ac:dyDescent="0.35">
      <c r="A19" s="32" t="s">
        <v>11</v>
      </c>
      <c r="B19" s="33" t="str">
        <f t="shared" si="3"/>
        <v/>
      </c>
      <c r="C19" s="12" t="str">
        <f t="shared" si="3"/>
        <v/>
      </c>
      <c r="D19" s="12" t="str">
        <f t="shared" si="3"/>
        <v/>
      </c>
      <c r="E19" s="12" t="str">
        <f t="shared" si="3"/>
        <v/>
      </c>
      <c r="F19" s="12" t="str">
        <f t="shared" si="3"/>
        <v/>
      </c>
      <c r="G19" s="12" t="str">
        <f t="shared" si="3"/>
        <v/>
      </c>
      <c r="H19" s="34">
        <f t="shared" si="4"/>
        <v>0</v>
      </c>
      <c r="I19" s="12">
        <f t="shared" si="4"/>
        <v>0</v>
      </c>
    </row>
    <row r="20" spans="1:9" x14ac:dyDescent="0.3">
      <c r="A20" s="19" t="s">
        <v>12</v>
      </c>
      <c r="B20" s="23">
        <f t="shared" ref="B20:I20" si="5">SUM(B14:B19)</f>
        <v>6</v>
      </c>
      <c r="C20" s="23">
        <f t="shared" si="5"/>
        <v>2.1379999999999999</v>
      </c>
      <c r="D20" s="23">
        <f t="shared" si="5"/>
        <v>0</v>
      </c>
      <c r="E20" s="23">
        <f t="shared" si="5"/>
        <v>12.5</v>
      </c>
      <c r="F20" s="23">
        <f t="shared" si="5"/>
        <v>1.5</v>
      </c>
      <c r="G20" s="23">
        <f t="shared" si="5"/>
        <v>0.16200000000000001</v>
      </c>
      <c r="H20" s="23">
        <f t="shared" si="5"/>
        <v>22.3</v>
      </c>
      <c r="I20" s="23">
        <f t="shared" si="5"/>
        <v>14.161999999999999</v>
      </c>
    </row>
    <row r="21" spans="1:9" x14ac:dyDescent="0.3">
      <c r="H21" s="6"/>
    </row>
    <row r="23" spans="1:9" x14ac:dyDescent="0.3">
      <c r="B23" s="6"/>
      <c r="C23" s="6"/>
      <c r="D23" s="6"/>
      <c r="E23" s="6"/>
      <c r="F23" s="6"/>
      <c r="G23" s="6"/>
      <c r="H23" s="7"/>
    </row>
    <row r="29" spans="1:9" x14ac:dyDescent="0.3">
      <c r="G29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DDF2-3B20-4EE4-B53A-D009DCDB5779}">
  <dimension ref="A1:I29"/>
  <sheetViews>
    <sheetView topLeftCell="A2" workbookViewId="0">
      <selection activeCell="C39" sqref="C39"/>
    </sheetView>
  </sheetViews>
  <sheetFormatPr defaultRowHeight="14.4" x14ac:dyDescent="0.3"/>
  <cols>
    <col min="1" max="1" width="21.33203125" bestFit="1" customWidth="1"/>
    <col min="2" max="7" width="12.6640625" customWidth="1"/>
  </cols>
  <sheetData>
    <row r="1" spans="1:9" x14ac:dyDescent="0.3">
      <c r="A1" s="2" t="s">
        <v>0</v>
      </c>
      <c r="B1" s="5">
        <v>45777</v>
      </c>
      <c r="C1" s="5"/>
      <c r="D1" s="5"/>
    </row>
    <row r="2" spans="1:9" x14ac:dyDescent="0.3">
      <c r="A2" s="2" t="s">
        <v>1</v>
      </c>
    </row>
    <row r="3" spans="1:9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x14ac:dyDescent="0.3">
      <c r="A4" s="21">
        <v>2025</v>
      </c>
      <c r="B4" s="9"/>
      <c r="C4" s="9">
        <v>136</v>
      </c>
      <c r="D4" s="9">
        <v>500</v>
      </c>
      <c r="E4" s="9"/>
      <c r="F4" s="9"/>
      <c r="G4" s="9">
        <v>208</v>
      </c>
      <c r="H4" s="26">
        <f>SUM(B4:G4)</f>
        <v>844</v>
      </c>
      <c r="I4" s="11">
        <f t="shared" ref="I4:I9" si="0">SUM(D4:G4)</f>
        <v>708</v>
      </c>
    </row>
    <row r="5" spans="1:9" x14ac:dyDescent="0.3">
      <c r="A5" s="21">
        <v>2026</v>
      </c>
      <c r="B5" s="9"/>
      <c r="C5" s="9">
        <v>1000</v>
      </c>
      <c r="D5" s="9">
        <v>950</v>
      </c>
      <c r="E5" s="9">
        <v>2750</v>
      </c>
      <c r="F5" s="9">
        <v>500</v>
      </c>
      <c r="G5" s="9">
        <v>7</v>
      </c>
      <c r="H5" s="26">
        <f t="shared" ref="H5:H9" si="1">SUM(B5:G5)</f>
        <v>5207</v>
      </c>
      <c r="I5" s="11">
        <f t="shared" si="0"/>
        <v>4207</v>
      </c>
    </row>
    <row r="6" spans="1:9" x14ac:dyDescent="0.3">
      <c r="A6" s="21">
        <v>2027</v>
      </c>
      <c r="B6" s="9"/>
      <c r="C6" s="9">
        <v>1000</v>
      </c>
      <c r="D6" s="9"/>
      <c r="E6" s="9">
        <v>3250</v>
      </c>
      <c r="F6" s="9"/>
      <c r="G6" s="9"/>
      <c r="H6" s="26">
        <f t="shared" si="1"/>
        <v>4250</v>
      </c>
      <c r="I6" s="11">
        <f t="shared" si="0"/>
        <v>3250</v>
      </c>
    </row>
    <row r="7" spans="1:9" x14ac:dyDescent="0.3">
      <c r="A7" s="21">
        <v>2028</v>
      </c>
      <c r="B7" s="9"/>
      <c r="C7" s="9"/>
      <c r="D7" s="9"/>
      <c r="E7" s="9">
        <v>3250</v>
      </c>
      <c r="F7" s="9">
        <v>500</v>
      </c>
      <c r="G7" s="9"/>
      <c r="H7" s="26">
        <f t="shared" si="1"/>
        <v>3750</v>
      </c>
      <c r="I7" s="11">
        <f t="shared" si="0"/>
        <v>3750</v>
      </c>
    </row>
    <row r="8" spans="1:9" x14ac:dyDescent="0.3">
      <c r="A8" s="21">
        <v>2029</v>
      </c>
      <c r="B8" s="9">
        <v>6000</v>
      </c>
      <c r="C8" s="9"/>
      <c r="D8" s="9"/>
      <c r="E8" s="9">
        <v>3250</v>
      </c>
      <c r="F8" s="9">
        <v>500</v>
      </c>
      <c r="G8" s="9"/>
      <c r="H8" s="26">
        <f t="shared" si="1"/>
        <v>9750</v>
      </c>
      <c r="I8" s="11">
        <f t="shared" si="0"/>
        <v>3750</v>
      </c>
    </row>
    <row r="9" spans="1:9" ht="15" thickBot="1" x14ac:dyDescent="0.35">
      <c r="A9" s="21" t="s">
        <v>11</v>
      </c>
      <c r="B9" s="27"/>
      <c r="C9" s="28"/>
      <c r="D9" s="28"/>
      <c r="E9" s="28"/>
      <c r="F9" s="28"/>
      <c r="G9" s="28"/>
      <c r="H9" s="29">
        <f t="shared" si="1"/>
        <v>0</v>
      </c>
      <c r="I9" s="30">
        <f t="shared" si="0"/>
        <v>0</v>
      </c>
    </row>
    <row r="10" spans="1:9" x14ac:dyDescent="0.3">
      <c r="A10" s="19" t="s">
        <v>12</v>
      </c>
      <c r="B10" s="11">
        <f t="shared" ref="B10:I10" si="2">SUM(B4:B9)</f>
        <v>6000</v>
      </c>
      <c r="C10" s="11">
        <f t="shared" si="2"/>
        <v>2136</v>
      </c>
      <c r="D10" s="11">
        <f t="shared" si="2"/>
        <v>1450</v>
      </c>
      <c r="E10" s="11">
        <f t="shared" si="2"/>
        <v>12500</v>
      </c>
      <c r="F10" s="11">
        <f t="shared" si="2"/>
        <v>1500</v>
      </c>
      <c r="G10" s="17">
        <f t="shared" si="2"/>
        <v>215</v>
      </c>
      <c r="H10" s="17">
        <f>SUM(H4:H9)</f>
        <v>23801</v>
      </c>
      <c r="I10" s="11">
        <f t="shared" si="2"/>
        <v>15665</v>
      </c>
    </row>
    <row r="11" spans="1:9" x14ac:dyDescent="0.3">
      <c r="A11" s="19"/>
      <c r="B11" s="1"/>
      <c r="C11" s="1"/>
      <c r="D11" s="1"/>
      <c r="E11" s="1"/>
      <c r="F11" s="1"/>
      <c r="G11" s="1"/>
      <c r="H11" s="18"/>
    </row>
    <row r="12" spans="1:9" x14ac:dyDescent="0.3">
      <c r="A12" s="22" t="s">
        <v>13</v>
      </c>
      <c r="H12" s="19"/>
    </row>
    <row r="13" spans="1:9" x14ac:dyDescent="0.3">
      <c r="A13" s="19" t="s">
        <v>14</v>
      </c>
      <c r="H13" s="19"/>
    </row>
    <row r="14" spans="1:9" x14ac:dyDescent="0.3">
      <c r="A14" s="21">
        <v>2025</v>
      </c>
      <c r="B14" s="8" t="str">
        <f t="shared" ref="B14:G19" si="3">+IF(ISNUMBER(B4),B4/1000,"")</f>
        <v/>
      </c>
      <c r="C14" s="8">
        <f t="shared" si="3"/>
        <v>0.13600000000000001</v>
      </c>
      <c r="D14" s="8">
        <f t="shared" si="3"/>
        <v>0.5</v>
      </c>
      <c r="E14" s="8" t="str">
        <f t="shared" si="3"/>
        <v/>
      </c>
      <c r="F14" s="8" t="str">
        <f t="shared" si="3"/>
        <v/>
      </c>
      <c r="G14" s="8">
        <f t="shared" si="3"/>
        <v>0.20799999999999999</v>
      </c>
      <c r="H14" s="31">
        <f t="shared" ref="H14:I19" si="4">+H4/1000</f>
        <v>0.84399999999999997</v>
      </c>
      <c r="I14" s="8">
        <f t="shared" si="4"/>
        <v>0.70799999999999996</v>
      </c>
    </row>
    <row r="15" spans="1:9" x14ac:dyDescent="0.3">
      <c r="A15" s="21">
        <v>2026</v>
      </c>
      <c r="B15" s="8" t="str">
        <f t="shared" si="3"/>
        <v/>
      </c>
      <c r="C15" s="8">
        <f t="shared" si="3"/>
        <v>1</v>
      </c>
      <c r="D15" s="8">
        <f t="shared" si="3"/>
        <v>0.95</v>
      </c>
      <c r="E15" s="8">
        <f t="shared" si="3"/>
        <v>2.75</v>
      </c>
      <c r="F15" s="8">
        <f t="shared" si="3"/>
        <v>0.5</v>
      </c>
      <c r="G15" s="8">
        <f t="shared" si="3"/>
        <v>7.0000000000000001E-3</v>
      </c>
      <c r="H15" s="31">
        <f t="shared" si="4"/>
        <v>5.2069999999999999</v>
      </c>
      <c r="I15" s="8">
        <f t="shared" si="4"/>
        <v>4.2069999999999999</v>
      </c>
    </row>
    <row r="16" spans="1:9" x14ac:dyDescent="0.3">
      <c r="A16" s="21">
        <v>2027</v>
      </c>
      <c r="B16" s="8" t="str">
        <f t="shared" si="3"/>
        <v/>
      </c>
      <c r="C16" s="8">
        <f t="shared" si="3"/>
        <v>1</v>
      </c>
      <c r="D16" s="8" t="str">
        <f t="shared" si="3"/>
        <v/>
      </c>
      <c r="E16" s="8">
        <f t="shared" si="3"/>
        <v>3.25</v>
      </c>
      <c r="F16" s="8" t="str">
        <f t="shared" si="3"/>
        <v/>
      </c>
      <c r="G16" s="8" t="str">
        <f t="shared" si="3"/>
        <v/>
      </c>
      <c r="H16" s="31">
        <f t="shared" si="4"/>
        <v>4.25</v>
      </c>
      <c r="I16" s="8">
        <f t="shared" si="4"/>
        <v>3.25</v>
      </c>
    </row>
    <row r="17" spans="1:9" x14ac:dyDescent="0.3">
      <c r="A17" s="21">
        <v>2028</v>
      </c>
      <c r="B17" s="8" t="str">
        <f t="shared" si="3"/>
        <v/>
      </c>
      <c r="C17" s="8" t="str">
        <f t="shared" si="3"/>
        <v/>
      </c>
      <c r="D17" s="8" t="str">
        <f t="shared" si="3"/>
        <v/>
      </c>
      <c r="E17" s="8">
        <f t="shared" si="3"/>
        <v>3.25</v>
      </c>
      <c r="F17" s="8">
        <f t="shared" si="3"/>
        <v>0.5</v>
      </c>
      <c r="G17" s="8" t="str">
        <f t="shared" si="3"/>
        <v/>
      </c>
      <c r="H17" s="31">
        <f t="shared" si="4"/>
        <v>3.75</v>
      </c>
      <c r="I17" s="8">
        <f t="shared" si="4"/>
        <v>3.75</v>
      </c>
    </row>
    <row r="18" spans="1:9" x14ac:dyDescent="0.3">
      <c r="A18" s="21">
        <v>2029</v>
      </c>
      <c r="B18" s="8">
        <f t="shared" si="3"/>
        <v>6</v>
      </c>
      <c r="C18" s="8" t="str">
        <f t="shared" si="3"/>
        <v/>
      </c>
      <c r="D18" s="8" t="str">
        <f t="shared" si="3"/>
        <v/>
      </c>
      <c r="E18" s="8">
        <f t="shared" si="3"/>
        <v>3.25</v>
      </c>
      <c r="F18" s="8">
        <f t="shared" si="3"/>
        <v>0.5</v>
      </c>
      <c r="G18" s="8" t="str">
        <f t="shared" si="3"/>
        <v/>
      </c>
      <c r="H18" s="31">
        <f t="shared" si="4"/>
        <v>9.75</v>
      </c>
      <c r="I18" s="8">
        <f t="shared" si="4"/>
        <v>3.75</v>
      </c>
    </row>
    <row r="19" spans="1:9" ht="15" thickBot="1" x14ac:dyDescent="0.35">
      <c r="A19" s="32" t="s">
        <v>11</v>
      </c>
      <c r="B19" s="33" t="str">
        <f t="shared" si="3"/>
        <v/>
      </c>
      <c r="C19" s="12" t="str">
        <f t="shared" si="3"/>
        <v/>
      </c>
      <c r="D19" s="12" t="str">
        <f t="shared" si="3"/>
        <v/>
      </c>
      <c r="E19" s="12" t="str">
        <f t="shared" si="3"/>
        <v/>
      </c>
      <c r="F19" s="12" t="str">
        <f t="shared" si="3"/>
        <v/>
      </c>
      <c r="G19" s="12" t="str">
        <f t="shared" si="3"/>
        <v/>
      </c>
      <c r="H19" s="34">
        <f t="shared" si="4"/>
        <v>0</v>
      </c>
      <c r="I19" s="12">
        <f t="shared" si="4"/>
        <v>0</v>
      </c>
    </row>
    <row r="20" spans="1:9" x14ac:dyDescent="0.3">
      <c r="A20" s="19" t="s">
        <v>12</v>
      </c>
      <c r="B20" s="23">
        <f t="shared" ref="B20:I20" si="5">SUM(B14:B19)</f>
        <v>6</v>
      </c>
      <c r="C20" s="23">
        <f t="shared" si="5"/>
        <v>2.1360000000000001</v>
      </c>
      <c r="D20" s="23">
        <f t="shared" si="5"/>
        <v>1.45</v>
      </c>
      <c r="E20" s="23">
        <f t="shared" si="5"/>
        <v>12.5</v>
      </c>
      <c r="F20" s="23">
        <f t="shared" si="5"/>
        <v>1.5</v>
      </c>
      <c r="G20" s="23">
        <f t="shared" si="5"/>
        <v>0.215</v>
      </c>
      <c r="H20" s="23">
        <f t="shared" si="5"/>
        <v>23.801000000000002</v>
      </c>
      <c r="I20" s="23">
        <f t="shared" si="5"/>
        <v>15.664999999999999</v>
      </c>
    </row>
    <row r="21" spans="1:9" x14ac:dyDescent="0.3">
      <c r="H21" s="6"/>
    </row>
    <row r="23" spans="1:9" x14ac:dyDescent="0.3">
      <c r="B23" s="6"/>
      <c r="C23" s="6"/>
      <c r="D23" s="6"/>
      <c r="E23" s="6"/>
      <c r="F23" s="6"/>
      <c r="G23" s="6"/>
      <c r="H23" s="7"/>
    </row>
    <row r="29" spans="1:9" x14ac:dyDescent="0.3">
      <c r="G29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6B98B-A9D9-4541-99B9-BF9C54F3FB73}">
  <dimension ref="A1:I29"/>
  <sheetViews>
    <sheetView workbookViewId="0">
      <selection activeCell="U39" sqref="U39"/>
    </sheetView>
  </sheetViews>
  <sheetFormatPr defaultRowHeight="14.4" x14ac:dyDescent="0.3"/>
  <cols>
    <col min="1" max="1" width="21.33203125" bestFit="1" customWidth="1"/>
    <col min="2" max="7" width="12.6640625" customWidth="1"/>
  </cols>
  <sheetData>
    <row r="1" spans="1:9" x14ac:dyDescent="0.3">
      <c r="A1" s="2" t="s">
        <v>0</v>
      </c>
      <c r="B1" s="5">
        <v>45657</v>
      </c>
      <c r="C1" s="5"/>
      <c r="D1" s="5"/>
    </row>
    <row r="2" spans="1:9" x14ac:dyDescent="0.3">
      <c r="A2" s="2" t="s">
        <v>1</v>
      </c>
    </row>
    <row r="3" spans="1:9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x14ac:dyDescent="0.3">
      <c r="A4" s="21">
        <v>2025</v>
      </c>
      <c r="B4" s="9"/>
      <c r="C4" s="9">
        <v>140</v>
      </c>
      <c r="D4" s="9">
        <v>500</v>
      </c>
      <c r="E4" s="9">
        <v>2000</v>
      </c>
      <c r="F4" s="9"/>
      <c r="G4" s="9">
        <v>195</v>
      </c>
      <c r="H4" s="26">
        <f t="shared" ref="H4:H9" si="0">SUM(B4:G4)</f>
        <v>2835</v>
      </c>
      <c r="I4" s="11">
        <f t="shared" ref="I4:I9" si="1">SUM(D4:G4)</f>
        <v>2695</v>
      </c>
    </row>
    <row r="5" spans="1:9" x14ac:dyDescent="0.3">
      <c r="A5" s="21">
        <v>2026</v>
      </c>
      <c r="B5" s="9"/>
      <c r="C5" s="9">
        <v>3000</v>
      </c>
      <c r="D5" s="9">
        <v>1750</v>
      </c>
      <c r="E5" s="9">
        <v>2750</v>
      </c>
      <c r="F5" s="9">
        <v>500</v>
      </c>
      <c r="G5" s="9">
        <v>9</v>
      </c>
      <c r="H5" s="26">
        <f t="shared" si="0"/>
        <v>8009</v>
      </c>
      <c r="I5" s="11">
        <f t="shared" si="1"/>
        <v>5009</v>
      </c>
    </row>
    <row r="6" spans="1:9" x14ac:dyDescent="0.3">
      <c r="A6" s="21">
        <v>2027</v>
      </c>
      <c r="B6" s="9"/>
      <c r="C6" s="9"/>
      <c r="D6" s="9"/>
      <c r="E6" s="9">
        <v>3250</v>
      </c>
      <c r="F6" s="9"/>
      <c r="G6" s="9"/>
      <c r="H6" s="26">
        <f t="shared" si="0"/>
        <v>3250</v>
      </c>
      <c r="I6" s="11">
        <f t="shared" si="1"/>
        <v>3250</v>
      </c>
    </row>
    <row r="7" spans="1:9" x14ac:dyDescent="0.3">
      <c r="A7" s="21">
        <v>2028</v>
      </c>
      <c r="B7" s="9"/>
      <c r="C7" s="9"/>
      <c r="D7" s="9"/>
      <c r="E7" s="9">
        <v>3750</v>
      </c>
      <c r="F7" s="9">
        <v>500</v>
      </c>
      <c r="G7" s="9"/>
      <c r="H7" s="26">
        <f t="shared" si="0"/>
        <v>4250</v>
      </c>
      <c r="I7" s="11">
        <f t="shared" si="1"/>
        <v>4250</v>
      </c>
    </row>
    <row r="8" spans="1:9" x14ac:dyDescent="0.3">
      <c r="A8" s="21">
        <v>2029</v>
      </c>
      <c r="B8" s="9">
        <v>6000</v>
      </c>
      <c r="C8" s="9"/>
      <c r="D8" s="9"/>
      <c r="E8" s="9">
        <v>2750</v>
      </c>
      <c r="F8" s="9">
        <v>500</v>
      </c>
      <c r="G8" s="9"/>
      <c r="H8" s="26">
        <f t="shared" si="0"/>
        <v>9250</v>
      </c>
      <c r="I8" s="11">
        <f t="shared" si="1"/>
        <v>3250</v>
      </c>
    </row>
    <row r="9" spans="1:9" ht="15" thickBot="1" x14ac:dyDescent="0.35">
      <c r="A9" s="21" t="s">
        <v>11</v>
      </c>
      <c r="B9" s="27"/>
      <c r="C9" s="28"/>
      <c r="D9" s="28"/>
      <c r="E9" s="28"/>
      <c r="F9" s="28"/>
      <c r="G9" s="28"/>
      <c r="H9" s="29">
        <f t="shared" si="0"/>
        <v>0</v>
      </c>
      <c r="I9" s="30">
        <f t="shared" si="1"/>
        <v>0</v>
      </c>
    </row>
    <row r="10" spans="1:9" x14ac:dyDescent="0.3">
      <c r="A10" s="19" t="s">
        <v>12</v>
      </c>
      <c r="B10" s="11">
        <f t="shared" ref="B10:I10" si="2">SUM(B4:B9)</f>
        <v>6000</v>
      </c>
      <c r="C10" s="11">
        <f t="shared" si="2"/>
        <v>3140</v>
      </c>
      <c r="D10" s="11">
        <f t="shared" si="2"/>
        <v>2250</v>
      </c>
      <c r="E10" s="11">
        <f t="shared" si="2"/>
        <v>14500</v>
      </c>
      <c r="F10" s="11">
        <f t="shared" si="2"/>
        <v>1500</v>
      </c>
      <c r="G10" s="17">
        <f t="shared" si="2"/>
        <v>204</v>
      </c>
      <c r="H10" s="17">
        <f t="shared" si="2"/>
        <v>27594</v>
      </c>
      <c r="I10" s="11">
        <f t="shared" si="2"/>
        <v>18454</v>
      </c>
    </row>
    <row r="11" spans="1:9" x14ac:dyDescent="0.3">
      <c r="A11" s="19"/>
      <c r="B11" s="1"/>
      <c r="C11" s="1"/>
      <c r="D11" s="1"/>
      <c r="E11" s="1"/>
      <c r="F11" s="1"/>
      <c r="G11" s="1"/>
      <c r="H11" s="18"/>
    </row>
    <row r="12" spans="1:9" x14ac:dyDescent="0.3">
      <c r="A12" s="22" t="s">
        <v>13</v>
      </c>
      <c r="H12" s="19"/>
    </row>
    <row r="13" spans="1:9" x14ac:dyDescent="0.3">
      <c r="A13" s="19" t="s">
        <v>14</v>
      </c>
      <c r="H13" s="19"/>
    </row>
    <row r="14" spans="1:9" x14ac:dyDescent="0.3">
      <c r="A14" s="21">
        <v>2025</v>
      </c>
      <c r="B14" s="8" t="str">
        <f t="shared" ref="B14:G14" si="3">+IF(ISNUMBER(B4),B4/1000,"")</f>
        <v/>
      </c>
      <c r="C14" s="8">
        <f t="shared" si="3"/>
        <v>0.14000000000000001</v>
      </c>
      <c r="D14" s="8">
        <f t="shared" si="3"/>
        <v>0.5</v>
      </c>
      <c r="E14" s="8">
        <f t="shared" si="3"/>
        <v>2</v>
      </c>
      <c r="F14" s="8" t="str">
        <f t="shared" si="3"/>
        <v/>
      </c>
      <c r="G14" s="8">
        <f t="shared" si="3"/>
        <v>0.19500000000000001</v>
      </c>
      <c r="H14" s="31">
        <f t="shared" ref="H14:I19" si="4">+H4/1000</f>
        <v>2.835</v>
      </c>
      <c r="I14" s="8">
        <f t="shared" si="4"/>
        <v>2.6949999999999998</v>
      </c>
    </row>
    <row r="15" spans="1:9" x14ac:dyDescent="0.3">
      <c r="A15" s="21">
        <v>2026</v>
      </c>
      <c r="B15" s="8" t="str">
        <f t="shared" ref="B15:G19" si="5">+IF(ISNUMBER(B5),B5/1000,"")</f>
        <v/>
      </c>
      <c r="C15" s="8">
        <f t="shared" si="5"/>
        <v>3</v>
      </c>
      <c r="D15" s="8">
        <f t="shared" si="5"/>
        <v>1.75</v>
      </c>
      <c r="E15" s="8">
        <f t="shared" si="5"/>
        <v>2.75</v>
      </c>
      <c r="F15" s="8">
        <f t="shared" si="5"/>
        <v>0.5</v>
      </c>
      <c r="G15" s="8">
        <f t="shared" si="5"/>
        <v>8.9999999999999993E-3</v>
      </c>
      <c r="H15" s="31">
        <f t="shared" si="4"/>
        <v>8.0090000000000003</v>
      </c>
      <c r="I15" s="8">
        <f t="shared" si="4"/>
        <v>5.0090000000000003</v>
      </c>
    </row>
    <row r="16" spans="1:9" x14ac:dyDescent="0.3">
      <c r="A16" s="21">
        <v>2027</v>
      </c>
      <c r="B16" s="8" t="str">
        <f t="shared" si="5"/>
        <v/>
      </c>
      <c r="C16" s="8" t="str">
        <f t="shared" si="5"/>
        <v/>
      </c>
      <c r="D16" s="8" t="str">
        <f t="shared" si="5"/>
        <v/>
      </c>
      <c r="E16" s="8">
        <f t="shared" si="5"/>
        <v>3.25</v>
      </c>
      <c r="F16" s="8" t="str">
        <f t="shared" si="5"/>
        <v/>
      </c>
      <c r="G16" s="8" t="str">
        <f t="shared" si="5"/>
        <v/>
      </c>
      <c r="H16" s="31">
        <f t="shared" si="4"/>
        <v>3.25</v>
      </c>
      <c r="I16" s="8">
        <f t="shared" si="4"/>
        <v>3.25</v>
      </c>
    </row>
    <row r="17" spans="1:9" x14ac:dyDescent="0.3">
      <c r="A17" s="21">
        <v>2028</v>
      </c>
      <c r="B17" s="8" t="str">
        <f t="shared" si="5"/>
        <v/>
      </c>
      <c r="C17" s="8" t="str">
        <f t="shared" si="5"/>
        <v/>
      </c>
      <c r="D17" s="8" t="str">
        <f t="shared" si="5"/>
        <v/>
      </c>
      <c r="E17" s="8">
        <f t="shared" si="5"/>
        <v>3.75</v>
      </c>
      <c r="F17" s="8">
        <f t="shared" si="5"/>
        <v>0.5</v>
      </c>
      <c r="G17" s="8" t="str">
        <f t="shared" si="5"/>
        <v/>
      </c>
      <c r="H17" s="31">
        <f t="shared" si="4"/>
        <v>4.25</v>
      </c>
      <c r="I17" s="8">
        <f t="shared" si="4"/>
        <v>4.25</v>
      </c>
    </row>
    <row r="18" spans="1:9" x14ac:dyDescent="0.3">
      <c r="A18" s="21">
        <v>2029</v>
      </c>
      <c r="B18" s="8">
        <f t="shared" si="5"/>
        <v>6</v>
      </c>
      <c r="C18" s="8" t="str">
        <f t="shared" si="5"/>
        <v/>
      </c>
      <c r="D18" s="8" t="str">
        <f t="shared" si="5"/>
        <v/>
      </c>
      <c r="E18" s="8">
        <f t="shared" si="5"/>
        <v>2.75</v>
      </c>
      <c r="F18" s="8">
        <f t="shared" si="5"/>
        <v>0.5</v>
      </c>
      <c r="G18" s="8" t="str">
        <f t="shared" si="5"/>
        <v/>
      </c>
      <c r="H18" s="31">
        <f t="shared" si="4"/>
        <v>9.25</v>
      </c>
      <c r="I18" s="8">
        <f t="shared" si="4"/>
        <v>3.25</v>
      </c>
    </row>
    <row r="19" spans="1:9" ht="15" thickBot="1" x14ac:dyDescent="0.35">
      <c r="A19" s="32" t="s">
        <v>11</v>
      </c>
      <c r="B19" s="33" t="str">
        <f t="shared" si="5"/>
        <v/>
      </c>
      <c r="C19" s="12" t="str">
        <f t="shared" si="5"/>
        <v/>
      </c>
      <c r="D19" s="12" t="str">
        <f t="shared" si="5"/>
        <v/>
      </c>
      <c r="E19" s="12" t="str">
        <f t="shared" si="5"/>
        <v/>
      </c>
      <c r="F19" s="12" t="str">
        <f t="shared" si="5"/>
        <v/>
      </c>
      <c r="G19" s="12" t="str">
        <f t="shared" si="5"/>
        <v/>
      </c>
      <c r="H19" s="34">
        <f t="shared" si="4"/>
        <v>0</v>
      </c>
      <c r="I19" s="12">
        <f t="shared" si="4"/>
        <v>0</v>
      </c>
    </row>
    <row r="20" spans="1:9" x14ac:dyDescent="0.3">
      <c r="A20" s="19" t="s">
        <v>12</v>
      </c>
      <c r="B20" s="23">
        <f t="shared" ref="B20:I20" si="6">SUM(B14:B19)</f>
        <v>6</v>
      </c>
      <c r="C20" s="23">
        <f t="shared" si="6"/>
        <v>3.14</v>
      </c>
      <c r="D20" s="23">
        <f t="shared" si="6"/>
        <v>2.25</v>
      </c>
      <c r="E20" s="23">
        <f t="shared" si="6"/>
        <v>14.5</v>
      </c>
      <c r="F20" s="23">
        <f t="shared" si="6"/>
        <v>1.5</v>
      </c>
      <c r="G20" s="23">
        <f t="shared" si="6"/>
        <v>0.20400000000000001</v>
      </c>
      <c r="H20" s="23">
        <f t="shared" si="6"/>
        <v>27.594000000000001</v>
      </c>
      <c r="I20" s="23">
        <f t="shared" si="6"/>
        <v>18.454000000000001</v>
      </c>
    </row>
    <row r="21" spans="1:9" x14ac:dyDescent="0.3">
      <c r="H21" s="6"/>
    </row>
    <row r="23" spans="1:9" x14ac:dyDescent="0.3">
      <c r="B23" s="6"/>
      <c r="C23" s="6"/>
      <c r="D23" s="6"/>
      <c r="E23" s="6"/>
      <c r="F23" s="6"/>
      <c r="G23" s="6"/>
      <c r="H23" s="7"/>
    </row>
    <row r="29" spans="1:9" x14ac:dyDescent="0.3">
      <c r="G29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1ACC-661B-4D4A-ACD7-B97180247363}">
  <dimension ref="A1:H31"/>
  <sheetViews>
    <sheetView workbookViewId="0">
      <selection activeCell="B22" sqref="B22"/>
    </sheetView>
  </sheetViews>
  <sheetFormatPr defaultRowHeight="14.4" x14ac:dyDescent="0.3"/>
  <cols>
    <col min="1" max="1" width="21.33203125" bestFit="1" customWidth="1"/>
    <col min="2" max="6" width="12.6640625" customWidth="1"/>
  </cols>
  <sheetData>
    <row r="1" spans="1:8" x14ac:dyDescent="0.3">
      <c r="A1" s="2" t="s">
        <v>0</v>
      </c>
      <c r="B1" s="5">
        <v>45565</v>
      </c>
      <c r="C1" s="5"/>
      <c r="D1" s="5"/>
    </row>
    <row r="2" spans="1:8" x14ac:dyDescent="0.3">
      <c r="A2" s="2" t="s">
        <v>1</v>
      </c>
    </row>
    <row r="3" spans="1:8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15</v>
      </c>
      <c r="F3" s="3" t="s">
        <v>8</v>
      </c>
      <c r="G3" s="3" t="s">
        <v>9</v>
      </c>
      <c r="H3" s="3" t="s">
        <v>10</v>
      </c>
    </row>
    <row r="4" spans="1:8" x14ac:dyDescent="0.3">
      <c r="A4" s="21">
        <v>2024</v>
      </c>
      <c r="B4" s="9"/>
      <c r="C4" s="9">
        <v>149.4</v>
      </c>
      <c r="D4" s="9">
        <v>500</v>
      </c>
      <c r="E4" s="9"/>
      <c r="F4" s="9">
        <v>228.49</v>
      </c>
      <c r="G4" s="17">
        <f t="shared" ref="G4:G10" si="0">SUM(B4:F4)</f>
        <v>877.89</v>
      </c>
      <c r="H4" s="11">
        <f t="shared" ref="H4:H10" si="1">SUM(D4:F4)</f>
        <v>728.49</v>
      </c>
    </row>
    <row r="5" spans="1:8" x14ac:dyDescent="0.3">
      <c r="A5" s="21">
        <v>2025</v>
      </c>
      <c r="B5" s="9"/>
      <c r="C5" s="9"/>
      <c r="D5" s="9">
        <v>500</v>
      </c>
      <c r="E5" s="9">
        <v>2000</v>
      </c>
      <c r="F5" s="9">
        <v>7.8</v>
      </c>
      <c r="G5" s="17">
        <f t="shared" si="0"/>
        <v>2507.8000000000002</v>
      </c>
      <c r="H5" s="11">
        <f t="shared" si="1"/>
        <v>2507.8000000000002</v>
      </c>
    </row>
    <row r="6" spans="1:8" x14ac:dyDescent="0.3">
      <c r="A6" s="21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7">
        <f t="shared" si="0"/>
        <v>14500</v>
      </c>
      <c r="H6" s="11">
        <f t="shared" si="1"/>
        <v>6500</v>
      </c>
    </row>
    <row r="7" spans="1:8" x14ac:dyDescent="0.3">
      <c r="A7" s="21">
        <v>2027</v>
      </c>
      <c r="B7" s="9"/>
      <c r="C7" s="9"/>
      <c r="D7" s="9"/>
      <c r="E7" s="9">
        <v>3250</v>
      </c>
      <c r="F7" s="9"/>
      <c r="G7" s="17">
        <f t="shared" si="0"/>
        <v>3250</v>
      </c>
      <c r="H7" s="11">
        <f t="shared" si="1"/>
        <v>3250</v>
      </c>
    </row>
    <row r="8" spans="1:8" x14ac:dyDescent="0.3">
      <c r="A8" s="21">
        <v>2028</v>
      </c>
      <c r="B8" s="9"/>
      <c r="C8" s="9"/>
      <c r="D8" s="9"/>
      <c r="E8" s="9">
        <v>4250</v>
      </c>
      <c r="F8" s="9"/>
      <c r="G8" s="17">
        <f t="shared" si="0"/>
        <v>4250</v>
      </c>
      <c r="H8" s="11">
        <f>SUM(D8:F8)</f>
        <v>4250</v>
      </c>
    </row>
    <row r="9" spans="1:8" x14ac:dyDescent="0.3">
      <c r="A9" s="21">
        <v>2029</v>
      </c>
      <c r="B9" s="9"/>
      <c r="C9" s="9"/>
      <c r="D9" s="9"/>
      <c r="E9" s="9">
        <v>3250</v>
      </c>
      <c r="F9" s="9"/>
      <c r="G9" s="17">
        <f t="shared" si="0"/>
        <v>3250</v>
      </c>
      <c r="H9" s="11">
        <f>SUM(D9:F9)</f>
        <v>3250</v>
      </c>
    </row>
    <row r="10" spans="1:8" x14ac:dyDescent="0.3">
      <c r="A10" s="21" t="s">
        <v>11</v>
      </c>
      <c r="B10" s="10"/>
      <c r="C10" s="9"/>
      <c r="D10" s="9"/>
      <c r="E10" s="9"/>
      <c r="F10" s="9"/>
      <c r="G10" s="17">
        <f t="shared" si="0"/>
        <v>0</v>
      </c>
      <c r="H10" s="11">
        <f t="shared" si="1"/>
        <v>0</v>
      </c>
    </row>
    <row r="11" spans="1:8" x14ac:dyDescent="0.3">
      <c r="A11" s="19" t="s">
        <v>12</v>
      </c>
      <c r="B11" s="11">
        <f>SUM(B4:B10)</f>
        <v>5000</v>
      </c>
      <c r="C11" s="11">
        <f t="shared" ref="C11:F11" si="2">SUM(C4:C10)</f>
        <v>3149.4</v>
      </c>
      <c r="D11" s="11">
        <f t="shared" si="2"/>
        <v>4250</v>
      </c>
      <c r="E11" s="11">
        <f t="shared" si="2"/>
        <v>16000</v>
      </c>
      <c r="F11" s="17">
        <f t="shared" si="2"/>
        <v>236.29000000000002</v>
      </c>
      <c r="G11" s="17">
        <f>SUM(G4:G10)</f>
        <v>28635.69</v>
      </c>
      <c r="H11" s="11">
        <f>SUM(H4:H10)</f>
        <v>20486.29</v>
      </c>
    </row>
    <row r="12" spans="1:8" x14ac:dyDescent="0.3">
      <c r="A12" s="19"/>
      <c r="B12" s="1"/>
      <c r="C12" s="1"/>
      <c r="D12" s="1"/>
      <c r="E12" s="1"/>
      <c r="F12" s="1"/>
      <c r="G12" s="18"/>
    </row>
    <row r="13" spans="1:8" x14ac:dyDescent="0.3">
      <c r="A13" s="22" t="s">
        <v>13</v>
      </c>
      <c r="G13" s="19"/>
    </row>
    <row r="14" spans="1:8" x14ac:dyDescent="0.3">
      <c r="A14" s="19" t="s">
        <v>14</v>
      </c>
      <c r="G14" s="19"/>
    </row>
    <row r="15" spans="1:8" x14ac:dyDescent="0.3">
      <c r="A15" s="21">
        <v>2024</v>
      </c>
      <c r="B15" s="8" t="str">
        <f>+IF(ISNUMBER(B4),B4/1000,"")</f>
        <v/>
      </c>
      <c r="C15" s="8">
        <f t="shared" ref="C15:F15" si="3">+IF(ISNUMBER(C4),C4/1000,"")</f>
        <v>0.14940000000000001</v>
      </c>
      <c r="D15" s="8">
        <f t="shared" si="3"/>
        <v>0.5</v>
      </c>
      <c r="E15" s="8" t="str">
        <f t="shared" si="3"/>
        <v/>
      </c>
      <c r="F15" s="13">
        <f t="shared" si="3"/>
        <v>0.22849</v>
      </c>
      <c r="G15" s="13">
        <f t="shared" ref="G15:H20" si="4">+G4/1000</f>
        <v>0.87788999999999995</v>
      </c>
      <c r="H15" s="8">
        <f t="shared" si="4"/>
        <v>0.72848999999999997</v>
      </c>
    </row>
    <row r="16" spans="1:8" x14ac:dyDescent="0.3">
      <c r="A16" s="21">
        <v>2025</v>
      </c>
      <c r="B16" s="8" t="str">
        <f>+IF(ISNUMBER(B5),B5/1000,"")</f>
        <v/>
      </c>
      <c r="C16" s="8" t="str">
        <f t="shared" ref="C16:F16" si="5">+IF(ISNUMBER(C5),C5/1000,"")</f>
        <v/>
      </c>
      <c r="D16" s="8">
        <f t="shared" si="5"/>
        <v>0.5</v>
      </c>
      <c r="E16" s="8">
        <f t="shared" si="5"/>
        <v>2</v>
      </c>
      <c r="F16" s="13">
        <f t="shared" si="5"/>
        <v>7.7999999999999996E-3</v>
      </c>
      <c r="G16" s="13">
        <f t="shared" si="4"/>
        <v>2.5078</v>
      </c>
      <c r="H16" s="8">
        <f t="shared" si="4"/>
        <v>2.5078</v>
      </c>
    </row>
    <row r="17" spans="1:8" x14ac:dyDescent="0.3">
      <c r="A17" s="21">
        <v>2026</v>
      </c>
      <c r="B17" s="8">
        <f>+IF(ISNUMBER(B6),B6/1000,"")</f>
        <v>5</v>
      </c>
      <c r="C17" s="8">
        <f t="shared" ref="C17:F17" si="6">+IF(ISNUMBER(C6),C6/1000,"")</f>
        <v>3</v>
      </c>
      <c r="D17" s="8">
        <f t="shared" si="6"/>
        <v>3.25</v>
      </c>
      <c r="E17" s="8">
        <f t="shared" si="6"/>
        <v>3.25</v>
      </c>
      <c r="F17" s="13" t="str">
        <f t="shared" si="6"/>
        <v/>
      </c>
      <c r="G17" s="13">
        <f t="shared" si="4"/>
        <v>14.5</v>
      </c>
      <c r="H17" s="8">
        <f t="shared" si="4"/>
        <v>6.5</v>
      </c>
    </row>
    <row r="18" spans="1:8" x14ac:dyDescent="0.3">
      <c r="A18" s="21">
        <v>2027</v>
      </c>
      <c r="B18" s="8" t="str">
        <f t="shared" ref="B18:F21" si="7">+IF(ISNUMBER(B7),B7/1000,"")</f>
        <v/>
      </c>
      <c r="C18" s="8" t="str">
        <f t="shared" ref="C18:F18" si="8">+IF(ISNUMBER(C7),C7/1000,"")</f>
        <v/>
      </c>
      <c r="D18" s="8" t="str">
        <f>+IF(ISNUMBER(D7),D7/1000,"")</f>
        <v/>
      </c>
      <c r="E18" s="8">
        <f t="shared" si="8"/>
        <v>3.25</v>
      </c>
      <c r="F18" s="13" t="str">
        <f t="shared" si="8"/>
        <v/>
      </c>
      <c r="G18" s="13">
        <f t="shared" si="4"/>
        <v>3.25</v>
      </c>
      <c r="H18" s="8">
        <f t="shared" si="4"/>
        <v>3.25</v>
      </c>
    </row>
    <row r="19" spans="1:8" x14ac:dyDescent="0.3">
      <c r="A19" s="21">
        <v>2028</v>
      </c>
      <c r="B19" s="8" t="str">
        <f t="shared" si="7"/>
        <v/>
      </c>
      <c r="C19" s="8" t="str">
        <f t="shared" ref="C19:F19" si="9">+IF(ISNUMBER(C8),C8/1000,"")</f>
        <v/>
      </c>
      <c r="D19" s="8" t="str">
        <f t="shared" si="9"/>
        <v/>
      </c>
      <c r="E19" s="8">
        <f t="shared" si="9"/>
        <v>4.25</v>
      </c>
      <c r="F19" s="13" t="str">
        <f t="shared" si="9"/>
        <v/>
      </c>
      <c r="G19" s="13">
        <f t="shared" si="4"/>
        <v>4.25</v>
      </c>
      <c r="H19" s="8">
        <f t="shared" si="4"/>
        <v>4.25</v>
      </c>
    </row>
    <row r="20" spans="1:8" x14ac:dyDescent="0.3">
      <c r="A20" s="21">
        <v>2029</v>
      </c>
      <c r="B20" s="8" t="str">
        <f t="shared" si="7"/>
        <v/>
      </c>
      <c r="C20" s="8" t="str">
        <f t="shared" ref="C20:F20" si="10">+IF(ISNUMBER(C9),C9/1000,"")</f>
        <v/>
      </c>
      <c r="D20" s="8" t="str">
        <f t="shared" si="10"/>
        <v/>
      </c>
      <c r="E20" s="8">
        <f t="shared" si="10"/>
        <v>3.25</v>
      </c>
      <c r="F20" s="13" t="str">
        <f t="shared" si="10"/>
        <v/>
      </c>
      <c r="G20" s="13">
        <f t="shared" si="4"/>
        <v>3.25</v>
      </c>
      <c r="H20" s="8">
        <f t="shared" si="4"/>
        <v>3.25</v>
      </c>
    </row>
    <row r="21" spans="1:8" ht="15" thickBot="1" x14ac:dyDescent="0.35">
      <c r="A21" s="21" t="s">
        <v>11</v>
      </c>
      <c r="B21" s="12" t="str">
        <f t="shared" si="7"/>
        <v/>
      </c>
      <c r="C21" s="12" t="str">
        <f t="shared" si="7"/>
        <v/>
      </c>
      <c r="D21" s="12" t="str">
        <f t="shared" si="7"/>
        <v/>
      </c>
      <c r="E21" s="12" t="str">
        <f t="shared" si="7"/>
        <v/>
      </c>
      <c r="F21" s="14" t="str">
        <f t="shared" si="7"/>
        <v/>
      </c>
      <c r="G21" s="14"/>
      <c r="H21" s="12"/>
    </row>
    <row r="22" spans="1:8" x14ac:dyDescent="0.3">
      <c r="A22" s="19" t="s">
        <v>12</v>
      </c>
      <c r="B22" s="23">
        <f t="shared" ref="B22:H22" si="11">SUM(B15:B21)</f>
        <v>5</v>
      </c>
      <c r="C22" s="23">
        <f t="shared" si="11"/>
        <v>3.1494</v>
      </c>
      <c r="D22" s="23">
        <f t="shared" si="11"/>
        <v>4.25</v>
      </c>
      <c r="E22" s="23">
        <f t="shared" si="11"/>
        <v>16</v>
      </c>
      <c r="F22" s="24">
        <f t="shared" si="11"/>
        <v>0.23629</v>
      </c>
      <c r="G22" s="24">
        <f t="shared" si="11"/>
        <v>28.63569</v>
      </c>
      <c r="H22" s="23">
        <f t="shared" si="11"/>
        <v>20.48629</v>
      </c>
    </row>
    <row r="23" spans="1:8" x14ac:dyDescent="0.3">
      <c r="G23" s="6"/>
    </row>
    <row r="25" spans="1:8" x14ac:dyDescent="0.3">
      <c r="B25" s="6"/>
      <c r="C25" s="6"/>
      <c r="D25" s="6"/>
      <c r="E25" s="6"/>
      <c r="F25" s="6"/>
      <c r="G25" s="7"/>
    </row>
    <row r="31" spans="1:8" x14ac:dyDescent="0.3">
      <c r="F31" s="25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C387-F0B9-4E52-9FD3-DA46EE246048}">
  <dimension ref="A1:H25"/>
  <sheetViews>
    <sheetView workbookViewId="0">
      <selection activeCell="A24" sqref="A24"/>
    </sheetView>
  </sheetViews>
  <sheetFormatPr defaultRowHeight="14.4" x14ac:dyDescent="0.3"/>
  <cols>
    <col min="1" max="1" width="21.33203125" bestFit="1" customWidth="1"/>
    <col min="2" max="6" width="12.6640625" customWidth="1"/>
  </cols>
  <sheetData>
    <row r="1" spans="1:8" x14ac:dyDescent="0.3">
      <c r="A1" s="2" t="s">
        <v>0</v>
      </c>
      <c r="B1" s="5">
        <v>45473</v>
      </c>
      <c r="C1" s="5"/>
      <c r="D1" s="5"/>
    </row>
    <row r="2" spans="1:8" x14ac:dyDescent="0.3">
      <c r="A2" s="2" t="s">
        <v>1</v>
      </c>
    </row>
    <row r="3" spans="1:8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15</v>
      </c>
      <c r="F3" s="3" t="s">
        <v>8</v>
      </c>
      <c r="G3" s="3" t="s">
        <v>9</v>
      </c>
      <c r="H3" s="3" t="s">
        <v>10</v>
      </c>
    </row>
    <row r="4" spans="1:8" x14ac:dyDescent="0.3">
      <c r="A4" s="21">
        <v>2024</v>
      </c>
      <c r="B4" s="9"/>
      <c r="C4" s="9">
        <v>110</v>
      </c>
      <c r="D4" s="9">
        <v>500</v>
      </c>
      <c r="E4" s="9"/>
      <c r="F4" s="9">
        <v>244</v>
      </c>
      <c r="G4" s="17">
        <f t="shared" ref="G4:G10" si="0">SUM(B4:F4)</f>
        <v>854</v>
      </c>
      <c r="H4" s="11">
        <f t="shared" ref="H4:H10" si="1">SUM(D4:F4)</f>
        <v>744</v>
      </c>
    </row>
    <row r="5" spans="1:8" x14ac:dyDescent="0.3">
      <c r="A5" s="21">
        <v>2025</v>
      </c>
      <c r="B5" s="9"/>
      <c r="C5" s="9"/>
      <c r="D5" s="9">
        <v>500</v>
      </c>
      <c r="E5" s="9">
        <v>2000</v>
      </c>
      <c r="F5" s="9">
        <v>7</v>
      </c>
      <c r="G5" s="17">
        <f t="shared" si="0"/>
        <v>2507</v>
      </c>
      <c r="H5" s="11">
        <f t="shared" si="1"/>
        <v>2507</v>
      </c>
    </row>
    <row r="6" spans="1:8" x14ac:dyDescent="0.3">
      <c r="A6" s="21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7">
        <f t="shared" si="0"/>
        <v>14500</v>
      </c>
      <c r="H6" s="11">
        <f t="shared" si="1"/>
        <v>6500</v>
      </c>
    </row>
    <row r="7" spans="1:8" x14ac:dyDescent="0.3">
      <c r="A7" s="21">
        <v>2027</v>
      </c>
      <c r="B7" s="9"/>
      <c r="C7" s="9"/>
      <c r="D7" s="9"/>
      <c r="E7" s="9">
        <v>3250</v>
      </c>
      <c r="F7" s="9"/>
      <c r="G7" s="17">
        <f t="shared" si="0"/>
        <v>3250</v>
      </c>
      <c r="H7" s="11">
        <f t="shared" si="1"/>
        <v>3250</v>
      </c>
    </row>
    <row r="8" spans="1:8" x14ac:dyDescent="0.3">
      <c r="A8" s="21">
        <v>2028</v>
      </c>
      <c r="B8" s="9"/>
      <c r="C8" s="9"/>
      <c r="D8" s="9"/>
      <c r="E8" s="9">
        <v>4250</v>
      </c>
      <c r="F8" s="9"/>
      <c r="G8" s="17">
        <f t="shared" si="0"/>
        <v>4250</v>
      </c>
      <c r="H8" s="11">
        <f>SUM(D8:F8)</f>
        <v>4250</v>
      </c>
    </row>
    <row r="9" spans="1:8" x14ac:dyDescent="0.3">
      <c r="A9" s="21">
        <v>2029</v>
      </c>
      <c r="B9" s="9"/>
      <c r="C9" s="9"/>
      <c r="D9" s="9"/>
      <c r="E9" s="9">
        <v>3250</v>
      </c>
      <c r="F9" s="9"/>
      <c r="G9" s="17">
        <f t="shared" si="0"/>
        <v>3250</v>
      </c>
      <c r="H9" s="11">
        <f>SUM(D9:F9)</f>
        <v>3250</v>
      </c>
    </row>
    <row r="10" spans="1:8" x14ac:dyDescent="0.3">
      <c r="A10" s="21" t="s">
        <v>11</v>
      </c>
      <c r="B10" s="10"/>
      <c r="C10" s="9"/>
      <c r="D10" s="9"/>
      <c r="E10" s="9"/>
      <c r="F10" s="9"/>
      <c r="G10" s="17">
        <f t="shared" si="0"/>
        <v>0</v>
      </c>
      <c r="H10" s="11">
        <f t="shared" si="1"/>
        <v>0</v>
      </c>
    </row>
    <row r="11" spans="1:8" x14ac:dyDescent="0.3">
      <c r="A11" s="19" t="s">
        <v>12</v>
      </c>
      <c r="B11" s="11">
        <f>SUM(B4:B10)</f>
        <v>5000</v>
      </c>
      <c r="C11" s="11">
        <f t="shared" ref="C11:F11" si="2">SUM(C4:C10)</f>
        <v>3110</v>
      </c>
      <c r="D11" s="11">
        <f t="shared" si="2"/>
        <v>4250</v>
      </c>
      <c r="E11" s="11">
        <f t="shared" si="2"/>
        <v>16000</v>
      </c>
      <c r="F11" s="17">
        <f t="shared" si="2"/>
        <v>251</v>
      </c>
      <c r="G11" s="17">
        <f>SUM(G4:G10)</f>
        <v>28611</v>
      </c>
      <c r="H11" s="11">
        <f>SUM(H4:H10)</f>
        <v>20501</v>
      </c>
    </row>
    <row r="12" spans="1:8" x14ac:dyDescent="0.3">
      <c r="A12" s="19"/>
      <c r="B12" s="1"/>
      <c r="C12" s="1"/>
      <c r="D12" s="1"/>
      <c r="E12" s="1"/>
      <c r="F12" s="1"/>
      <c r="G12" s="18"/>
    </row>
    <row r="13" spans="1:8" x14ac:dyDescent="0.3">
      <c r="A13" s="22" t="s">
        <v>13</v>
      </c>
      <c r="G13" s="19"/>
    </row>
    <row r="14" spans="1:8" x14ac:dyDescent="0.3">
      <c r="A14" s="19" t="s">
        <v>14</v>
      </c>
      <c r="G14" s="19"/>
    </row>
    <row r="15" spans="1:8" x14ac:dyDescent="0.3">
      <c r="A15" s="21">
        <v>2024</v>
      </c>
      <c r="B15" s="8"/>
      <c r="C15" s="8">
        <f t="shared" ref="C15:H20" si="3">+C4/1000</f>
        <v>0.11</v>
      </c>
      <c r="D15" s="8">
        <f t="shared" si="3"/>
        <v>0.5</v>
      </c>
      <c r="E15" s="8"/>
      <c r="F15" s="13">
        <f t="shared" si="3"/>
        <v>0.24399999999999999</v>
      </c>
      <c r="G15" s="13">
        <f t="shared" si="3"/>
        <v>0.85399999999999998</v>
      </c>
      <c r="H15" s="8">
        <f t="shared" si="3"/>
        <v>0.74399999999999999</v>
      </c>
    </row>
    <row r="16" spans="1:8" x14ac:dyDescent="0.3">
      <c r="A16" s="21">
        <v>2025</v>
      </c>
      <c r="B16" s="8"/>
      <c r="C16" s="8"/>
      <c r="D16" s="8">
        <f t="shared" si="3"/>
        <v>0.5</v>
      </c>
      <c r="E16" s="8">
        <f t="shared" si="3"/>
        <v>2</v>
      </c>
      <c r="F16" s="13"/>
      <c r="G16" s="13">
        <f t="shared" si="3"/>
        <v>2.5070000000000001</v>
      </c>
      <c r="H16" s="8">
        <f t="shared" si="3"/>
        <v>2.5070000000000001</v>
      </c>
    </row>
    <row r="17" spans="1:8" x14ac:dyDescent="0.3">
      <c r="A17" s="21">
        <v>2026</v>
      </c>
      <c r="B17" s="8">
        <f>+B6/1000</f>
        <v>5</v>
      </c>
      <c r="C17" s="8">
        <f t="shared" si="3"/>
        <v>3</v>
      </c>
      <c r="D17" s="8">
        <f>+D6/1000</f>
        <v>3.25</v>
      </c>
      <c r="E17" s="8">
        <f>+E6/1000</f>
        <v>3.25</v>
      </c>
      <c r="F17" s="13"/>
      <c r="G17" s="13">
        <f t="shared" si="3"/>
        <v>14.5</v>
      </c>
      <c r="H17" s="8">
        <f t="shared" si="3"/>
        <v>6.5</v>
      </c>
    </row>
    <row r="18" spans="1:8" x14ac:dyDescent="0.3">
      <c r="A18" s="21">
        <v>2027</v>
      </c>
      <c r="B18" s="8"/>
      <c r="C18" s="8"/>
      <c r="D18" s="8"/>
      <c r="E18" s="8">
        <f>+E7/1000</f>
        <v>3.25</v>
      </c>
      <c r="F18" s="13"/>
      <c r="G18" s="13">
        <f t="shared" si="3"/>
        <v>3.25</v>
      </c>
      <c r="H18" s="8">
        <f t="shared" si="3"/>
        <v>3.25</v>
      </c>
    </row>
    <row r="19" spans="1:8" x14ac:dyDescent="0.3">
      <c r="A19" s="21">
        <v>2028</v>
      </c>
      <c r="B19" s="8"/>
      <c r="C19" s="8"/>
      <c r="D19" s="8"/>
      <c r="E19" s="8">
        <f>+E8/1000</f>
        <v>4.25</v>
      </c>
      <c r="F19" s="13"/>
      <c r="G19" s="13">
        <f t="shared" si="3"/>
        <v>4.25</v>
      </c>
      <c r="H19" s="8">
        <f t="shared" si="3"/>
        <v>4.25</v>
      </c>
    </row>
    <row r="20" spans="1:8" x14ac:dyDescent="0.3">
      <c r="A20" s="21">
        <v>2029</v>
      </c>
      <c r="B20" s="8"/>
      <c r="C20" s="8"/>
      <c r="D20" s="8"/>
      <c r="E20" s="8">
        <f>+E9/1000</f>
        <v>3.25</v>
      </c>
      <c r="F20" s="13"/>
      <c r="G20" s="13">
        <f t="shared" si="3"/>
        <v>3.25</v>
      </c>
      <c r="H20" s="8">
        <f t="shared" si="3"/>
        <v>3.25</v>
      </c>
    </row>
    <row r="21" spans="1:8" ht="15" thickBot="1" x14ac:dyDescent="0.35">
      <c r="A21" s="21" t="s">
        <v>11</v>
      </c>
      <c r="B21" s="12"/>
      <c r="C21" s="12"/>
      <c r="D21" s="12"/>
      <c r="E21" s="12"/>
      <c r="F21" s="14"/>
      <c r="G21" s="14"/>
      <c r="H21" s="12"/>
    </row>
    <row r="22" spans="1:8" x14ac:dyDescent="0.3">
      <c r="A22" s="19" t="s">
        <v>12</v>
      </c>
      <c r="B22" s="23">
        <f t="shared" ref="B22:H22" si="4">SUM(B15:B21)</f>
        <v>5</v>
      </c>
      <c r="C22" s="23">
        <f t="shared" si="4"/>
        <v>3.11</v>
      </c>
      <c r="D22" s="23">
        <f t="shared" si="4"/>
        <v>4.25</v>
      </c>
      <c r="E22" s="23">
        <f t="shared" si="4"/>
        <v>16</v>
      </c>
      <c r="F22" s="24">
        <f t="shared" si="4"/>
        <v>0.24399999999999999</v>
      </c>
      <c r="G22" s="24">
        <f t="shared" si="4"/>
        <v>28.611000000000001</v>
      </c>
      <c r="H22" s="23">
        <f t="shared" si="4"/>
        <v>20.501000000000001</v>
      </c>
    </row>
    <row r="23" spans="1:8" x14ac:dyDescent="0.3">
      <c r="G23" s="6"/>
    </row>
    <row r="25" spans="1:8" x14ac:dyDescent="0.3">
      <c r="B25" s="6"/>
      <c r="C25" s="6"/>
      <c r="D25" s="6"/>
      <c r="E25" s="6"/>
      <c r="F25" s="6"/>
      <c r="G25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A29" sqref="A29"/>
    </sheetView>
  </sheetViews>
  <sheetFormatPr defaultRowHeight="14.4" x14ac:dyDescent="0.3"/>
  <cols>
    <col min="1" max="1" width="21.33203125" bestFit="1" customWidth="1"/>
    <col min="2" max="6" width="12.6640625" customWidth="1"/>
  </cols>
  <sheetData>
    <row r="1" spans="1:8" x14ac:dyDescent="0.3">
      <c r="A1" s="2" t="s">
        <v>0</v>
      </c>
      <c r="B1" s="5">
        <v>45382</v>
      </c>
      <c r="C1" s="5"/>
      <c r="D1" s="5"/>
    </row>
    <row r="2" spans="1:8" x14ac:dyDescent="0.3">
      <c r="A2" s="2" t="s">
        <v>1</v>
      </c>
    </row>
    <row r="3" spans="1:8" ht="48" customHeight="1" x14ac:dyDescent="0.3">
      <c r="A3" s="20" t="s">
        <v>2</v>
      </c>
      <c r="B3" s="4" t="s">
        <v>3</v>
      </c>
      <c r="C3" s="4" t="s">
        <v>4</v>
      </c>
      <c r="D3" s="4" t="s">
        <v>5</v>
      </c>
      <c r="E3" s="3" t="s">
        <v>15</v>
      </c>
      <c r="F3" s="3" t="s">
        <v>8</v>
      </c>
      <c r="G3" s="3" t="s">
        <v>9</v>
      </c>
      <c r="H3" s="3" t="s">
        <v>10</v>
      </c>
    </row>
    <row r="4" spans="1:8" x14ac:dyDescent="0.3">
      <c r="A4" s="21">
        <v>2024</v>
      </c>
      <c r="B4" s="9"/>
      <c r="C4" s="9">
        <v>144</v>
      </c>
      <c r="D4" s="9">
        <v>1000</v>
      </c>
      <c r="E4" s="9"/>
      <c r="F4" s="9">
        <v>202</v>
      </c>
      <c r="G4" s="17">
        <f t="shared" ref="G4:G10" si="0">SUM(B4:F4)</f>
        <v>1346</v>
      </c>
      <c r="H4" s="11">
        <f t="shared" ref="H4:H10" si="1">SUM(D4:F4)</f>
        <v>1202</v>
      </c>
    </row>
    <row r="5" spans="1:8" x14ac:dyDescent="0.3">
      <c r="A5" s="21">
        <v>2025</v>
      </c>
      <c r="B5" s="9"/>
      <c r="C5" s="9">
        <v>2000</v>
      </c>
      <c r="D5" s="9">
        <v>514</v>
      </c>
      <c r="E5" s="9">
        <v>2000</v>
      </c>
      <c r="F5" s="9"/>
      <c r="G5" s="17">
        <f t="shared" si="0"/>
        <v>4514</v>
      </c>
      <c r="H5" s="11">
        <f t="shared" si="1"/>
        <v>2514</v>
      </c>
    </row>
    <row r="6" spans="1:8" x14ac:dyDescent="0.3">
      <c r="A6" s="21">
        <v>2026</v>
      </c>
      <c r="B6" s="9">
        <v>5000</v>
      </c>
      <c r="C6" s="9"/>
      <c r="D6" s="9">
        <v>6750</v>
      </c>
      <c r="E6" s="9">
        <v>3250</v>
      </c>
      <c r="F6" s="9"/>
      <c r="G6" s="17">
        <f t="shared" si="0"/>
        <v>15000</v>
      </c>
      <c r="H6" s="11">
        <f t="shared" si="1"/>
        <v>10000</v>
      </c>
    </row>
    <row r="7" spans="1:8" x14ac:dyDescent="0.3">
      <c r="A7" s="21">
        <v>2027</v>
      </c>
      <c r="B7" s="9"/>
      <c r="C7" s="9"/>
      <c r="D7" s="9"/>
      <c r="E7" s="9">
        <v>2750</v>
      </c>
      <c r="F7" s="9"/>
      <c r="G7" s="17">
        <f t="shared" si="0"/>
        <v>2750</v>
      </c>
      <c r="H7" s="11">
        <f t="shared" si="1"/>
        <v>2750</v>
      </c>
    </row>
    <row r="8" spans="1:8" x14ac:dyDescent="0.3">
      <c r="A8" s="21">
        <v>2028</v>
      </c>
      <c r="B8" s="9"/>
      <c r="C8" s="9"/>
      <c r="D8" s="9"/>
      <c r="E8" s="9">
        <v>4250</v>
      </c>
      <c r="F8" s="9"/>
      <c r="G8" s="17">
        <f t="shared" si="0"/>
        <v>4250</v>
      </c>
      <c r="H8" s="11">
        <f>SUM(D8:F8)</f>
        <v>4250</v>
      </c>
    </row>
    <row r="9" spans="1:8" x14ac:dyDescent="0.3">
      <c r="A9" s="21">
        <v>2029</v>
      </c>
      <c r="B9" s="9"/>
      <c r="C9" s="9"/>
      <c r="D9" s="9"/>
      <c r="E9" s="9">
        <v>1250</v>
      </c>
      <c r="F9" s="9"/>
      <c r="G9" s="17">
        <f t="shared" si="0"/>
        <v>1250</v>
      </c>
      <c r="H9" s="11">
        <f>SUM(D9:F9)</f>
        <v>1250</v>
      </c>
    </row>
    <row r="10" spans="1:8" x14ac:dyDescent="0.3">
      <c r="A10" s="21" t="s">
        <v>11</v>
      </c>
      <c r="B10" s="10"/>
      <c r="C10" s="9"/>
      <c r="D10" s="9"/>
      <c r="E10" s="9"/>
      <c r="F10" s="9"/>
      <c r="G10" s="17">
        <f t="shared" si="0"/>
        <v>0</v>
      </c>
      <c r="H10" s="11">
        <f t="shared" si="1"/>
        <v>0</v>
      </c>
    </row>
    <row r="11" spans="1:8" x14ac:dyDescent="0.3">
      <c r="A11" s="19" t="s">
        <v>12</v>
      </c>
      <c r="B11" s="11">
        <f>SUM(B4:B10)</f>
        <v>5000</v>
      </c>
      <c r="C11" s="11">
        <f t="shared" ref="C11:F11" si="2">SUM(C4:C10)</f>
        <v>2144</v>
      </c>
      <c r="D11" s="11">
        <f t="shared" si="2"/>
        <v>8264</v>
      </c>
      <c r="E11" s="11">
        <f t="shared" si="2"/>
        <v>13500</v>
      </c>
      <c r="F11" s="17">
        <f t="shared" si="2"/>
        <v>202</v>
      </c>
      <c r="G11" s="17">
        <f>SUM(G4:G10)</f>
        <v>29110</v>
      </c>
      <c r="H11" s="11">
        <f>SUM(H4:H10)</f>
        <v>21966</v>
      </c>
    </row>
    <row r="12" spans="1:8" x14ac:dyDescent="0.3">
      <c r="A12" s="19"/>
      <c r="B12" s="1"/>
      <c r="C12" s="1"/>
      <c r="D12" s="1"/>
      <c r="E12" s="1"/>
      <c r="F12" s="1"/>
      <c r="G12" s="18"/>
    </row>
    <row r="13" spans="1:8" x14ac:dyDescent="0.3">
      <c r="A13" s="22" t="s">
        <v>13</v>
      </c>
      <c r="G13" s="19"/>
    </row>
    <row r="14" spans="1:8" x14ac:dyDescent="0.3">
      <c r="A14" s="19" t="s">
        <v>14</v>
      </c>
      <c r="G14" s="19"/>
    </row>
    <row r="15" spans="1:8" x14ac:dyDescent="0.3">
      <c r="A15" s="21">
        <v>2024</v>
      </c>
      <c r="B15" s="8"/>
      <c r="C15" s="8">
        <f t="shared" ref="C15:H16" si="3">+C4/1000</f>
        <v>0.14399999999999999</v>
      </c>
      <c r="D15" s="8">
        <f t="shared" si="3"/>
        <v>1</v>
      </c>
      <c r="E15" s="8">
        <f t="shared" si="3"/>
        <v>0</v>
      </c>
      <c r="F15" s="13">
        <f t="shared" si="3"/>
        <v>0.20200000000000001</v>
      </c>
      <c r="G15" s="13">
        <f t="shared" si="3"/>
        <v>1.3460000000000001</v>
      </c>
      <c r="H15" s="8">
        <f t="shared" si="3"/>
        <v>1.202</v>
      </c>
    </row>
    <row r="16" spans="1:8" x14ac:dyDescent="0.3">
      <c r="A16" s="21">
        <v>2025</v>
      </c>
      <c r="B16" s="8"/>
      <c r="C16" s="8">
        <f t="shared" si="3"/>
        <v>2</v>
      </c>
      <c r="D16" s="8">
        <f t="shared" si="3"/>
        <v>0.51400000000000001</v>
      </c>
      <c r="E16" s="8">
        <f t="shared" si="3"/>
        <v>2</v>
      </c>
      <c r="F16" s="13"/>
      <c r="G16" s="13">
        <f t="shared" si="3"/>
        <v>4.5140000000000002</v>
      </c>
      <c r="H16" s="8">
        <f t="shared" si="3"/>
        <v>2.5139999999999998</v>
      </c>
    </row>
    <row r="17" spans="1:8" x14ac:dyDescent="0.3">
      <c r="A17" s="21">
        <v>2026</v>
      </c>
      <c r="B17" s="8">
        <f>+B6/1000</f>
        <v>5</v>
      </c>
      <c r="C17" s="8"/>
      <c r="D17" s="8">
        <f>+D6/1000</f>
        <v>6.75</v>
      </c>
      <c r="E17" s="8">
        <f>+E6/1000</f>
        <v>3.25</v>
      </c>
      <c r="F17" s="13"/>
      <c r="G17" s="13">
        <f t="shared" ref="G17:H20" si="4">+G6/1000</f>
        <v>15</v>
      </c>
      <c r="H17" s="8">
        <f t="shared" si="4"/>
        <v>10</v>
      </c>
    </row>
    <row r="18" spans="1:8" x14ac:dyDescent="0.3">
      <c r="A18" s="21">
        <v>2027</v>
      </c>
      <c r="B18" s="8"/>
      <c r="C18" s="8"/>
      <c r="D18" s="8"/>
      <c r="E18" s="8">
        <f>+E7/1000</f>
        <v>2.75</v>
      </c>
      <c r="F18" s="13"/>
      <c r="G18" s="13">
        <f t="shared" si="4"/>
        <v>2.75</v>
      </c>
      <c r="H18" s="8">
        <f t="shared" si="4"/>
        <v>2.75</v>
      </c>
    </row>
    <row r="19" spans="1:8" x14ac:dyDescent="0.3">
      <c r="A19" s="21">
        <v>2028</v>
      </c>
      <c r="B19" s="8"/>
      <c r="C19" s="8"/>
      <c r="D19" s="8"/>
      <c r="E19" s="8">
        <f>+E8/1000</f>
        <v>4.25</v>
      </c>
      <c r="F19" s="13"/>
      <c r="G19" s="13">
        <f t="shared" si="4"/>
        <v>4.25</v>
      </c>
      <c r="H19" s="8">
        <f t="shared" si="4"/>
        <v>4.25</v>
      </c>
    </row>
    <row r="20" spans="1:8" x14ac:dyDescent="0.3">
      <c r="A20" s="21">
        <v>2029</v>
      </c>
      <c r="B20" s="8"/>
      <c r="C20" s="8"/>
      <c r="D20" s="8"/>
      <c r="E20" s="8">
        <f>+E9/1000</f>
        <v>1.25</v>
      </c>
      <c r="F20" s="13"/>
      <c r="G20" s="13">
        <f t="shared" si="4"/>
        <v>1.25</v>
      </c>
      <c r="H20" s="8">
        <f t="shared" si="4"/>
        <v>1.25</v>
      </c>
    </row>
    <row r="21" spans="1:8" ht="15" thickBot="1" x14ac:dyDescent="0.35">
      <c r="A21" s="21" t="s">
        <v>11</v>
      </c>
      <c r="B21" s="12"/>
      <c r="C21" s="12"/>
      <c r="D21" s="12"/>
      <c r="E21" s="12"/>
      <c r="F21" s="14"/>
      <c r="G21" s="14"/>
      <c r="H21" s="12"/>
    </row>
    <row r="22" spans="1:8" x14ac:dyDescent="0.3">
      <c r="A22" s="19" t="s">
        <v>12</v>
      </c>
      <c r="B22" s="15">
        <f t="shared" ref="B22:H22" si="5">SUM(B15:B21)</f>
        <v>5</v>
      </c>
      <c r="C22" s="15">
        <f t="shared" si="5"/>
        <v>2.1440000000000001</v>
      </c>
      <c r="D22" s="15">
        <f t="shared" si="5"/>
        <v>8.2639999999999993</v>
      </c>
      <c r="E22" s="15">
        <f t="shared" si="5"/>
        <v>13.5</v>
      </c>
      <c r="F22" s="16">
        <f t="shared" si="5"/>
        <v>0.20200000000000001</v>
      </c>
      <c r="G22" s="16">
        <f t="shared" si="5"/>
        <v>29.11</v>
      </c>
      <c r="H22" s="15">
        <f t="shared" si="5"/>
        <v>21.966000000000001</v>
      </c>
    </row>
    <row r="23" spans="1:8" x14ac:dyDescent="0.3">
      <c r="G23" s="6"/>
    </row>
    <row r="25" spans="1:8" x14ac:dyDescent="0.3">
      <c r="B25" s="6"/>
      <c r="C25" s="6"/>
      <c r="D25" s="6"/>
      <c r="E25" s="6"/>
      <c r="F25" s="6"/>
      <c r="G25" s="7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ace41c2-8316-4075-b2a0-feb75f14e2c3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193E09CD29E4AAE79BBA558A44DCD" ma:contentTypeVersion="6" ma:contentTypeDescription="Create a new document." ma:contentTypeScope="" ma:versionID="e77f60d8fd4444f13542b7a46a1cdd2d">
  <xsd:schema xmlns:xsd="http://www.w3.org/2001/XMLSchema" xmlns:xs="http://www.w3.org/2001/XMLSchema" xmlns:p="http://schemas.microsoft.com/office/2006/metadata/properties" xmlns:ns2="91ea378e-aa02-4604-ab73-256e7408d52d" targetNamespace="http://schemas.microsoft.com/office/2006/metadata/properties" ma:root="true" ma:fieldsID="ad2e1208fb69f45ed0038d8c8e1c389b" ns2:_="">
    <xsd:import namespace="91ea378e-aa02-4604-ab73-256e7408d5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a378e-aa02-4604-ab73-256e7408d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69F828-3570-413B-81C5-07C5E29D5AD1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91ea378e-aa02-4604-ab73-256e7408d52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168E37-C4E7-4D4D-88C9-B76F3CC29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AFFEF8-7002-4562-A8B2-5DDCA4A3388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004718C-F917-44DA-9E85-31E1FAB8D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ea378e-aa02-4604-ab73-256e7408d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bc4404-d96b-4544-9544-a30b749faca9}" enabled="1" method="Standard" siteId="{176bdcf0-2ce3-4610-962a-d59c1f5ce9f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ENG 25T2</vt:lpstr>
      <vt:lpstr>ENG 25T1</vt:lpstr>
      <vt:lpstr>ENG 24Q4</vt:lpstr>
      <vt:lpstr>ENG 24Q3</vt:lpstr>
      <vt:lpstr>ENG 24Q2</vt:lpstr>
      <vt:lpstr>ENG 24Q1</vt:lpstr>
    </vt:vector>
  </TitlesOfParts>
  <Manager/>
  <Company>ICA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Madelene Gummesson</dc:creator>
  <cp:keywords/>
  <dc:description/>
  <cp:lastModifiedBy>Åsa Skogsfors</cp:lastModifiedBy>
  <cp:revision/>
  <dcterms:created xsi:type="dcterms:W3CDTF">2017-05-18T06:46:23Z</dcterms:created>
  <dcterms:modified xsi:type="dcterms:W3CDTF">2025-10-07T08:29:22Z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2020-10-12T11:01:02Z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0x0101002B9193E09CD29E4AAE79BBA558A44DCD</vt:lpwstr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xd_Signature">
    <vt:bool>false</vt:bool>
  </property>
</Properties>
</file>