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-my.sharepoint.com/personal/frans_benson_ica_se/Documents/2 Q-mapp/Förfalloprofil/1 Rapportfiler/"/>
    </mc:Choice>
  </mc:AlternateContent>
  <xr:revisionPtr revIDLastSave="167" documentId="8_{4F58E2F0-BB75-427A-B081-C95714A88D68}" xr6:coauthVersionLast="47" xr6:coauthVersionMax="47" xr10:uidLastSave="{E7C7EEDD-8E3E-4267-B97A-28E5E4D6315A}"/>
  <bookViews>
    <workbookView xWindow="14295" yWindow="0" windowWidth="14610" windowHeight="15585" xr2:uid="{00000000-000D-0000-FFFF-FFFF00000000}"/>
  </bookViews>
  <sheets>
    <sheet name="SVE" sheetId="1" r:id="rId1"/>
    <sheet name="Char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H21" i="1" l="1"/>
  <c r="H20" i="1"/>
  <c r="H19" i="1"/>
  <c r="H18" i="1"/>
  <c r="H17" i="1"/>
  <c r="H16" i="1"/>
  <c r="H15" i="1"/>
  <c r="H24" i="1"/>
  <c r="H25" i="1" s="1"/>
  <c r="F20" i="1"/>
  <c r="F19" i="1"/>
  <c r="F18" i="1"/>
  <c r="F17" i="1"/>
  <c r="H12" i="1"/>
  <c r="H11" i="1"/>
  <c r="H10" i="1"/>
  <c r="H9" i="1"/>
  <c r="H8" i="1"/>
  <c r="E24" i="1"/>
  <c r="C24" i="1"/>
  <c r="B18" i="1"/>
  <c r="E11" i="1"/>
  <c r="D11" i="1"/>
  <c r="C11" i="1"/>
  <c r="B11" i="1"/>
  <c r="E18" i="1"/>
  <c r="E17" i="1"/>
  <c r="F16" i="1"/>
  <c r="E16" i="1"/>
  <c r="C16" i="1"/>
  <c r="G15" i="1"/>
  <c r="G24" i="1" s="1"/>
  <c r="E15" i="1"/>
  <c r="D15" i="1"/>
  <c r="D24" i="1" s="1"/>
  <c r="F24" i="1" l="1"/>
  <c r="G11" i="1"/>
  <c r="F11" i="1"/>
  <c r="H7" i="1"/>
  <c r="H6" i="1"/>
  <c r="H5" i="1"/>
  <c r="H4" i="1"/>
</calcChain>
</file>

<file path=xl/sharedStrings.xml><?xml version="1.0" encoding="utf-8"?>
<sst xmlns="http://schemas.openxmlformats.org/spreadsheetml/2006/main" count="16" uniqueCount="14">
  <si>
    <t>Obligationer (MTN)</t>
  </si>
  <si>
    <t>Övriga lån</t>
  </si>
  <si>
    <t>MKr</t>
  </si>
  <si>
    <t>År</t>
  </si>
  <si>
    <t>Total</t>
  </si>
  <si>
    <t>Per</t>
  </si>
  <si>
    <t>Sum</t>
  </si>
  <si>
    <t>Revolving bank facility (outnyttjad)</t>
  </si>
  <si>
    <t>Bilateral bankfacilitet (outnyttjad)</t>
  </si>
  <si>
    <t>Brygglån</t>
  </si>
  <si>
    <t>Syndikerat banklån</t>
  </si>
  <si>
    <t>Mdkr</t>
  </si>
  <si>
    <t>Diagram</t>
  </si>
  <si>
    <t>2029 och senare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</si>
</sst>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12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2" fillId="0" borderId="0" xfId="2" applyFont="1" applyAlignment="1">
      <alignment wrapText="1"/>
    </xf>
    <xf numFmtId="0" fontId="2" fillId="0" borderId="0" xfId="1" applyFont="1" applyAlignment="1">
      <alignment wrapText="1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3" fontId="5" fillId="0" borderId="0" xfId="0" applyNumberFormat="1" applyFont="1"/>
  </cellXfs>
  <cellStyles count="4">
    <cellStyle name="Normal" xfId="0" builtinId="0"/>
    <cellStyle name="Normal 2" xfId="3" xr:uid="{965DA7DF-B4AE-4DE3-A2FD-2CD2A1C835E0}"/>
    <cellStyle name="Normal 289 2 3" xfId="1" xr:uid="{00000000-0005-0000-0000-000001000000}"/>
    <cellStyle name="Normal 289 2 3 2" xfId="2" xr:uid="{5411BA4E-0E87-4309-A995-42C48AB7E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SVE!$C$3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och senare</c:v>
                </c:pt>
              </c:strCache>
            </c:strRef>
          </c:cat>
          <c:val>
            <c:numRef>
              <c:f>SVE!$C$15:$C$21</c:f>
              <c:numCache>
                <c:formatCode>#\ ##0.0</c:formatCode>
                <c:ptCount val="7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1-45F9-816E-BFB5F35C67B4}"/>
            </c:ext>
          </c:extLst>
        </c:ser>
        <c:ser>
          <c:idx val="0"/>
          <c:order val="1"/>
          <c:tx>
            <c:strRef>
              <c:f>SVE!$B$3</c:f>
              <c:strCache>
                <c:ptCount val="1"/>
                <c:pt idx="0">
                  <c:v>Revolving bank facility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och senare</c:v>
                </c:pt>
              </c:strCache>
            </c:strRef>
          </c:cat>
          <c:val>
            <c:numRef>
              <c:f>SVE!$B$15:$B$21</c:f>
              <c:numCache>
                <c:formatCode>#\ ##0.0</c:formatCode>
                <c:ptCount val="7"/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9-47F9-957A-3C35D1D7FA44}"/>
            </c:ext>
          </c:extLst>
        </c:ser>
        <c:ser>
          <c:idx val="2"/>
          <c:order val="2"/>
          <c:tx>
            <c:strRef>
              <c:f>SVE!$D$3</c:f>
              <c:strCache>
                <c:ptCount val="1"/>
                <c:pt idx="0">
                  <c:v>Brygglån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och senare</c:v>
                </c:pt>
              </c:strCache>
            </c:strRef>
          </c:cat>
          <c:val>
            <c:numRef>
              <c:f>SVE!$D$15:$D$21</c:f>
              <c:numCache>
                <c:formatCode>#\ ##0.0</c:formatCode>
                <c:ptCount val="7"/>
                <c:pt idx="0">
                  <c:v>12.311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1-45F9-816E-BFB5F35C67B4}"/>
            </c:ext>
          </c:extLst>
        </c:ser>
        <c:ser>
          <c:idx val="3"/>
          <c:order val="3"/>
          <c:tx>
            <c:strRef>
              <c:f>SVE!$E$3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och senare</c:v>
                </c:pt>
              </c:strCache>
            </c:strRef>
          </c:cat>
          <c:val>
            <c:numRef>
              <c:f>SVE!$E$15:$E$21</c:f>
              <c:numCache>
                <c:formatCode>#\ 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7.75</c:v>
                </c:pt>
                <c:pt idx="3">
                  <c:v>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1-45F9-816E-BFB5F35C67B4}"/>
            </c:ext>
          </c:extLst>
        </c:ser>
        <c:ser>
          <c:idx val="4"/>
          <c:order val="4"/>
          <c:tx>
            <c:strRef>
              <c:f>SVE!$F$3</c:f>
              <c:strCache>
                <c:ptCount val="1"/>
                <c:pt idx="0">
                  <c:v>Obligationer (MTN)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och senare</c:v>
                </c:pt>
              </c:strCache>
            </c:strRef>
          </c:cat>
          <c:val>
            <c:numRef>
              <c:f>SVE!$F$15:$F$21</c:f>
              <c:numCache>
                <c:formatCode>#\ ##0.0</c:formatCode>
                <c:ptCount val="7"/>
                <c:pt idx="1">
                  <c:v>0.96399999999999997</c:v>
                </c:pt>
                <c:pt idx="2">
                  <c:v>2</c:v>
                </c:pt>
                <c:pt idx="3">
                  <c:v>0.5</c:v>
                </c:pt>
                <c:pt idx="4">
                  <c:v>2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89-47F9-957A-3C35D1D7FA44}"/>
            </c:ext>
          </c:extLst>
        </c:ser>
        <c:ser>
          <c:idx val="5"/>
          <c:order val="5"/>
          <c:tx>
            <c:strRef>
              <c:f>SVE!$G$3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och senare</c:v>
                </c:pt>
              </c:strCache>
            </c:strRef>
          </c:cat>
          <c:val>
            <c:numRef>
              <c:f>SVE!$G$15:$G$21</c:f>
              <c:numCache>
                <c:formatCode>#\ ##0.0</c:formatCode>
                <c:ptCount val="7"/>
                <c:pt idx="0">
                  <c:v>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F-4340-A545-9A583A280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lineChart>
        <c:grouping val="standard"/>
        <c:varyColors val="0"/>
        <c:ser>
          <c:idx val="6"/>
          <c:order val="6"/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sv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och senare</c:v>
                </c:pt>
              </c:strCache>
            </c:strRef>
          </c:cat>
          <c:val>
            <c:numRef>
              <c:f>SVE!$H$15:$H$21</c:f>
              <c:numCache>
                <c:formatCode>#\ ##0.0</c:formatCode>
                <c:ptCount val="7"/>
                <c:pt idx="0">
                  <c:v>13.605</c:v>
                </c:pt>
                <c:pt idx="1">
                  <c:v>3.964</c:v>
                </c:pt>
                <c:pt idx="2">
                  <c:v>9.75</c:v>
                </c:pt>
                <c:pt idx="3">
                  <c:v>12.25</c:v>
                </c:pt>
                <c:pt idx="4">
                  <c:v>2</c:v>
                </c:pt>
                <c:pt idx="5">
                  <c:v>0.5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F-4BFA-B414-2DDF4226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920464"/>
        <c:axId val="1803920048"/>
      </c:line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valAx>
        <c:axId val="180392004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extTo"/>
        <c:crossAx val="1803920464"/>
        <c:crosses val="max"/>
        <c:crossBetween val="between"/>
      </c:valAx>
      <c:catAx>
        <c:axId val="180392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39200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1.2523900429567376E-2"/>
          <c:y val="0.90473199795927284"/>
          <c:w val="0.9776857216471434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workbookViewId="0">
      <selection activeCell="B15" sqref="B15:H25"/>
    </sheetView>
  </sheetViews>
  <sheetFormatPr defaultRowHeight="15" x14ac:dyDescent="0.25"/>
  <cols>
    <col min="1" max="1" width="15.140625" bestFit="1" customWidth="1"/>
    <col min="2" max="6" width="12.7109375" customWidth="1"/>
    <col min="7" max="7" width="11.42578125" customWidth="1"/>
  </cols>
  <sheetData>
    <row r="1" spans="1:9" x14ac:dyDescent="0.25">
      <c r="A1" s="2" t="s">
        <v>5</v>
      </c>
      <c r="B1" s="7">
        <v>45016</v>
      </c>
    </row>
    <row r="2" spans="1:9" x14ac:dyDescent="0.25">
      <c r="A2" s="2" t="s">
        <v>2</v>
      </c>
    </row>
    <row r="3" spans="1:9" ht="48" customHeight="1" x14ac:dyDescent="0.25">
      <c r="A3" s="3" t="s">
        <v>3</v>
      </c>
      <c r="B3" s="5" t="s">
        <v>7</v>
      </c>
      <c r="C3" s="5" t="s">
        <v>8</v>
      </c>
      <c r="D3" s="5" t="s">
        <v>9</v>
      </c>
      <c r="E3" s="5" t="s">
        <v>10</v>
      </c>
      <c r="F3" s="6" t="s">
        <v>0</v>
      </c>
      <c r="G3" s="6" t="s">
        <v>1</v>
      </c>
      <c r="H3" s="6" t="s">
        <v>4</v>
      </c>
    </row>
    <row r="4" spans="1:9" x14ac:dyDescent="0.25">
      <c r="A4" s="4">
        <v>2023</v>
      </c>
      <c r="B4" s="1"/>
      <c r="C4" s="1"/>
      <c r="D4" s="1">
        <v>12311</v>
      </c>
      <c r="E4" s="1">
        <v>1000</v>
      </c>
      <c r="F4" s="1"/>
      <c r="G4" s="1">
        <v>294</v>
      </c>
      <c r="H4" s="1">
        <f>SUM(B4:G4)</f>
        <v>13605</v>
      </c>
      <c r="I4" s="8"/>
    </row>
    <row r="5" spans="1:9" x14ac:dyDescent="0.25">
      <c r="A5" s="4">
        <v>2024</v>
      </c>
      <c r="B5" s="1"/>
      <c r="C5" s="1">
        <v>2000</v>
      </c>
      <c r="D5" s="1"/>
      <c r="E5" s="1">
        <v>1000</v>
      </c>
      <c r="F5" s="1">
        <v>964</v>
      </c>
      <c r="G5" s="1"/>
      <c r="H5" s="1">
        <f t="shared" ref="H5:H6" si="0">SUM(B5:G5)</f>
        <v>3964</v>
      </c>
      <c r="I5" s="8"/>
    </row>
    <row r="6" spans="1:9" x14ac:dyDescent="0.25">
      <c r="A6" s="4">
        <v>2025</v>
      </c>
      <c r="B6" s="1"/>
      <c r="D6" s="1"/>
      <c r="E6" s="1">
        <v>7750</v>
      </c>
      <c r="F6" s="1">
        <v>2000</v>
      </c>
      <c r="G6" s="1"/>
      <c r="H6" s="1">
        <f t="shared" si="0"/>
        <v>9750</v>
      </c>
      <c r="I6" s="8"/>
    </row>
    <row r="7" spans="1:9" x14ac:dyDescent="0.25">
      <c r="A7" s="4">
        <v>2026</v>
      </c>
      <c r="B7" s="1">
        <v>5000</v>
      </c>
      <c r="C7" s="1"/>
      <c r="D7" s="1"/>
      <c r="E7" s="1">
        <v>6750</v>
      </c>
      <c r="F7" s="1">
        <v>500</v>
      </c>
      <c r="G7" s="1"/>
      <c r="H7" s="1">
        <f>SUM(B7:G7)</f>
        <v>12250</v>
      </c>
      <c r="I7" s="8"/>
    </row>
    <row r="8" spans="1:9" x14ac:dyDescent="0.25">
      <c r="A8" s="4">
        <v>2027</v>
      </c>
      <c r="B8" s="1"/>
      <c r="C8" s="1"/>
      <c r="D8" s="1"/>
      <c r="E8" s="1"/>
      <c r="F8" s="1">
        <v>2000</v>
      </c>
      <c r="G8" s="1"/>
      <c r="H8" s="1">
        <f t="shared" ref="H8:H9" si="1">SUM(B8:G8)</f>
        <v>2000</v>
      </c>
      <c r="I8" s="8"/>
    </row>
    <row r="9" spans="1:9" x14ac:dyDescent="0.25">
      <c r="A9" s="4">
        <v>2028</v>
      </c>
      <c r="B9" s="1"/>
      <c r="C9" s="1"/>
      <c r="D9" s="1"/>
      <c r="E9" s="1"/>
      <c r="F9" s="1">
        <v>500</v>
      </c>
      <c r="G9" s="1"/>
      <c r="H9" s="1">
        <f t="shared" si="1"/>
        <v>500</v>
      </c>
      <c r="I9" s="8"/>
    </row>
    <row r="10" spans="1:9" x14ac:dyDescent="0.25">
      <c r="A10" s="4" t="s">
        <v>13</v>
      </c>
      <c r="C10" s="1"/>
      <c r="D10" s="1"/>
      <c r="E10" s="1"/>
      <c r="F10" s="1"/>
      <c r="G10" s="1"/>
      <c r="H10" s="1">
        <f>SUM(B10:G10)</f>
        <v>0</v>
      </c>
      <c r="I10" s="8"/>
    </row>
    <row r="11" spans="1:9" x14ac:dyDescent="0.25">
      <c r="A11" t="s">
        <v>6</v>
      </c>
      <c r="B11" s="1">
        <f t="shared" ref="B11:H11" si="2">SUM(B4:B10)</f>
        <v>5000</v>
      </c>
      <c r="C11" s="1">
        <f t="shared" si="2"/>
        <v>2000</v>
      </c>
      <c r="D11" s="1">
        <f t="shared" si="2"/>
        <v>12311</v>
      </c>
      <c r="E11" s="1">
        <f t="shared" si="2"/>
        <v>16500</v>
      </c>
      <c r="F11" s="1">
        <f t="shared" si="2"/>
        <v>5964</v>
      </c>
      <c r="G11" s="1">
        <f t="shared" si="2"/>
        <v>294</v>
      </c>
      <c r="H11" s="1">
        <f t="shared" si="2"/>
        <v>42069</v>
      </c>
    </row>
    <row r="12" spans="1:9" x14ac:dyDescent="0.25">
      <c r="H12" s="11">
        <f>SUM(B11:G11)-H11</f>
        <v>0</v>
      </c>
    </row>
    <row r="13" spans="1:9" x14ac:dyDescent="0.25">
      <c r="A13" s="6" t="s">
        <v>11</v>
      </c>
    </row>
    <row r="14" spans="1:9" x14ac:dyDescent="0.25">
      <c r="A14" t="s">
        <v>12</v>
      </c>
    </row>
    <row r="15" spans="1:9" x14ac:dyDescent="0.25">
      <c r="A15" s="4">
        <v>2023</v>
      </c>
      <c r="B15" s="9"/>
      <c r="C15" s="9"/>
      <c r="D15" s="9">
        <f>+D4/1000</f>
        <v>12.311</v>
      </c>
      <c r="E15" s="9">
        <f>+E4/1000</f>
        <v>1</v>
      </c>
      <c r="F15" s="9"/>
      <c r="G15" s="9">
        <f>+G4/1000</f>
        <v>0.29399999999999998</v>
      </c>
      <c r="H15" s="9">
        <f>+H4/1000</f>
        <v>13.605</v>
      </c>
      <c r="I15" s="8"/>
    </row>
    <row r="16" spans="1:9" x14ac:dyDescent="0.25">
      <c r="A16" s="4">
        <v>2024</v>
      </c>
      <c r="B16" s="9"/>
      <c r="C16" s="9">
        <f>+C5/1000</f>
        <v>2</v>
      </c>
      <c r="D16" s="9"/>
      <c r="E16" s="9">
        <f>+E5/1000</f>
        <v>1</v>
      </c>
      <c r="F16" s="9">
        <f>+F5/1000</f>
        <v>0.96399999999999997</v>
      </c>
      <c r="G16" s="9"/>
      <c r="H16" s="9">
        <f t="shared" ref="H16:H21" si="3">+H5/1000</f>
        <v>3.964</v>
      </c>
      <c r="I16" s="8"/>
    </row>
    <row r="17" spans="1:9" x14ac:dyDescent="0.25">
      <c r="A17" s="4">
        <v>2025</v>
      </c>
      <c r="B17" s="9"/>
      <c r="C17" s="9"/>
      <c r="D17" s="9"/>
      <c r="E17" s="9">
        <f>+E6/1000</f>
        <v>7.75</v>
      </c>
      <c r="F17" s="9">
        <f t="shared" ref="F17:F20" si="4">+F6/1000</f>
        <v>2</v>
      </c>
      <c r="G17" s="9"/>
      <c r="H17" s="9">
        <f t="shared" si="3"/>
        <v>9.75</v>
      </c>
      <c r="I17" s="8"/>
    </row>
    <row r="18" spans="1:9" x14ac:dyDescent="0.25">
      <c r="A18" s="4">
        <v>2026</v>
      </c>
      <c r="B18" s="9">
        <f>+B7/1000</f>
        <v>5</v>
      </c>
      <c r="C18" s="9"/>
      <c r="D18" s="9"/>
      <c r="E18" s="9">
        <f>+E7/1000</f>
        <v>6.75</v>
      </c>
      <c r="F18" s="9">
        <f t="shared" si="4"/>
        <v>0.5</v>
      </c>
      <c r="G18" s="9"/>
      <c r="H18" s="9">
        <f t="shared" si="3"/>
        <v>12.25</v>
      </c>
      <c r="I18" s="8"/>
    </row>
    <row r="19" spans="1:9" x14ac:dyDescent="0.25">
      <c r="A19" s="4">
        <v>2027</v>
      </c>
      <c r="B19" s="9"/>
      <c r="C19" s="9"/>
      <c r="D19" s="9"/>
      <c r="E19" s="9"/>
      <c r="F19" s="9">
        <f t="shared" si="4"/>
        <v>2</v>
      </c>
      <c r="G19" s="9"/>
      <c r="H19" s="9">
        <f t="shared" si="3"/>
        <v>2</v>
      </c>
      <c r="I19" s="8"/>
    </row>
    <row r="20" spans="1:9" x14ac:dyDescent="0.25">
      <c r="A20" s="4">
        <v>2028</v>
      </c>
      <c r="F20" s="9">
        <f t="shared" si="4"/>
        <v>0.5</v>
      </c>
      <c r="H20" s="9">
        <f t="shared" si="3"/>
        <v>0.5</v>
      </c>
    </row>
    <row r="21" spans="1:9" x14ac:dyDescent="0.25">
      <c r="A21" s="4" t="s">
        <v>13</v>
      </c>
      <c r="H21" s="9">
        <f t="shared" si="3"/>
        <v>0</v>
      </c>
    </row>
    <row r="22" spans="1:9" x14ac:dyDescent="0.25">
      <c r="A22" t="s">
        <v>6</v>
      </c>
      <c r="H22" s="9"/>
    </row>
    <row r="23" spans="1:9" x14ac:dyDescent="0.25">
      <c r="H23" s="9"/>
    </row>
    <row r="24" spans="1:9" x14ac:dyDescent="0.25">
      <c r="B24" s="9">
        <f>SUM(B15:B23)</f>
        <v>5</v>
      </c>
      <c r="C24" s="9">
        <f t="shared" ref="C24:G24" si="5">SUM(C15:C23)</f>
        <v>2</v>
      </c>
      <c r="D24" s="9">
        <f t="shared" si="5"/>
        <v>12.311</v>
      </c>
      <c r="E24" s="9">
        <f t="shared" si="5"/>
        <v>16.5</v>
      </c>
      <c r="F24" s="9">
        <f t="shared" si="5"/>
        <v>5.9640000000000004</v>
      </c>
      <c r="G24" s="9">
        <f t="shared" si="5"/>
        <v>0.29399999999999998</v>
      </c>
      <c r="H24" s="9">
        <f>SUM(H15:H23)</f>
        <v>42.069000000000003</v>
      </c>
    </row>
    <row r="25" spans="1:9" x14ac:dyDescent="0.25">
      <c r="B25" s="9"/>
      <c r="C25" s="9"/>
      <c r="D25" s="9"/>
      <c r="E25" s="9"/>
      <c r="F25" s="9"/>
      <c r="G25" s="9"/>
      <c r="H25" s="10">
        <f>SUM(B24:G24)-H24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SVE</vt:lpstr>
      <vt:lpstr>Chart1</vt:lpstr>
    </vt:vector>
  </TitlesOfParts>
  <Company>ICA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Madelene Gummesson</dc:creator>
  <cp:lastModifiedBy>Frans Benson</cp:lastModifiedBy>
  <dcterms:created xsi:type="dcterms:W3CDTF">2017-05-18T06:46:23Z</dcterms:created>
  <dcterms:modified xsi:type="dcterms:W3CDTF">2023-04-25T13:21:33Z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2020-10-12T11:04:00Z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</Properties>
</file>